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6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llge\Downloads\ORGT 01 10 2026\"/>
    </mc:Choice>
  </mc:AlternateContent>
  <xr:revisionPtr revIDLastSave="0" documentId="13_ncr:1_{F75CBD49-4B2C-4139-82CE-E2AA9064FCF7}" xr6:coauthVersionLast="47" xr6:coauthVersionMax="47" xr10:uidLastSave="{00000000-0000-0000-0000-000000000000}"/>
  <bookViews>
    <workbookView xWindow="28680" yWindow="-120" windowWidth="29040" windowHeight="15720" xr2:uid="{24B3A8D6-BD7C-478C-8420-DE92D5A84032}"/>
  </bookViews>
  <sheets>
    <sheet name="Introducció" sheetId="9" r:id="rId1"/>
    <sheet name="Escenari 1" sheetId="2" r:id="rId2"/>
    <sheet name="Escenari 2" sheetId="3" r:id="rId3"/>
    <sheet name="Escenari 3" sheetId="5" r:id="rId4"/>
    <sheet name="Escenari X" sheetId="6" r:id="rId5"/>
    <sheet name="Escenari Energia Ambient" sheetId="7" r:id="rId6"/>
    <sheet name="Dades Energia Ambient" sheetId="8" state="hidden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" i="2" l="1"/>
  <c r="D20" i="2"/>
  <c r="D21" i="2"/>
  <c r="J104" i="8"/>
  <c r="M104" i="8" s="1"/>
  <c r="I104" i="8"/>
  <c r="L104" i="8" s="1"/>
  <c r="H104" i="8"/>
  <c r="K104" i="8" s="1"/>
  <c r="D104" i="8"/>
  <c r="P104" i="8" s="1"/>
  <c r="S104" i="8" s="1"/>
  <c r="C104" i="8"/>
  <c r="O104" i="8" s="1"/>
  <c r="R104" i="8" s="1"/>
  <c r="B104" i="8"/>
  <c r="N104" i="8" s="1"/>
  <c r="Q104" i="8" s="1"/>
  <c r="J103" i="8"/>
  <c r="M103" i="8" s="1"/>
  <c r="I103" i="8"/>
  <c r="L103" i="8" s="1"/>
  <c r="H103" i="8"/>
  <c r="K103" i="8" s="1"/>
  <c r="D103" i="8"/>
  <c r="G103" i="8" s="1"/>
  <c r="C103" i="8"/>
  <c r="O103" i="8" s="1"/>
  <c r="R103" i="8" s="1"/>
  <c r="B103" i="8"/>
  <c r="N103" i="8" s="1"/>
  <c r="Q103" i="8" s="1"/>
  <c r="J102" i="8"/>
  <c r="M102" i="8" s="1"/>
  <c r="I102" i="8"/>
  <c r="L102" i="8" s="1"/>
  <c r="H102" i="8"/>
  <c r="K102" i="8" s="1"/>
  <c r="D102" i="8"/>
  <c r="G102" i="8" s="1"/>
  <c r="C102" i="8"/>
  <c r="F102" i="8" s="1"/>
  <c r="B102" i="8"/>
  <c r="E102" i="8" s="1"/>
  <c r="J101" i="8"/>
  <c r="M101" i="8" s="1"/>
  <c r="I101" i="8"/>
  <c r="L101" i="8" s="1"/>
  <c r="H101" i="8"/>
  <c r="K101" i="8" s="1"/>
  <c r="D101" i="8"/>
  <c r="G101" i="8" s="1"/>
  <c r="C101" i="8"/>
  <c r="F101" i="8" s="1"/>
  <c r="B101" i="8"/>
  <c r="E101" i="8" s="1"/>
  <c r="J100" i="8"/>
  <c r="M100" i="8" s="1"/>
  <c r="I100" i="8"/>
  <c r="L100" i="8" s="1"/>
  <c r="H100" i="8"/>
  <c r="K100" i="8" s="1"/>
  <c r="D100" i="8"/>
  <c r="C100" i="8"/>
  <c r="B100" i="8"/>
  <c r="E100" i="8" s="1"/>
  <c r="J99" i="8"/>
  <c r="M99" i="8" s="1"/>
  <c r="I99" i="8"/>
  <c r="L99" i="8" s="1"/>
  <c r="H99" i="8"/>
  <c r="K99" i="8" s="1"/>
  <c r="D99" i="8"/>
  <c r="G99" i="8" s="1"/>
  <c r="C99" i="8"/>
  <c r="F99" i="8" s="1"/>
  <c r="B99" i="8"/>
  <c r="E99" i="8" s="1"/>
  <c r="J98" i="8"/>
  <c r="M98" i="8" s="1"/>
  <c r="I98" i="8"/>
  <c r="L98" i="8" s="1"/>
  <c r="H98" i="8"/>
  <c r="K98" i="8" s="1"/>
  <c r="D98" i="8"/>
  <c r="G98" i="8" s="1"/>
  <c r="C98" i="8"/>
  <c r="B98" i="8"/>
  <c r="E98" i="8" s="1"/>
  <c r="J97" i="8"/>
  <c r="M97" i="8" s="1"/>
  <c r="I97" i="8"/>
  <c r="L97" i="8" s="1"/>
  <c r="H97" i="8"/>
  <c r="K97" i="8" s="1"/>
  <c r="D97" i="8"/>
  <c r="G97" i="8" s="1"/>
  <c r="C97" i="8"/>
  <c r="F97" i="8" s="1"/>
  <c r="B97" i="8"/>
  <c r="E97" i="8" s="1"/>
  <c r="J96" i="8"/>
  <c r="M96" i="8" s="1"/>
  <c r="I96" i="8"/>
  <c r="L96" i="8" s="1"/>
  <c r="H96" i="8"/>
  <c r="K96" i="8" s="1"/>
  <c r="D96" i="8"/>
  <c r="P96" i="8" s="1"/>
  <c r="S96" i="8" s="1"/>
  <c r="C96" i="8"/>
  <c r="O96" i="8" s="1"/>
  <c r="R96" i="8" s="1"/>
  <c r="B96" i="8"/>
  <c r="N96" i="8" s="1"/>
  <c r="Q96" i="8" s="1"/>
  <c r="J95" i="8"/>
  <c r="M95" i="8" s="1"/>
  <c r="I95" i="8"/>
  <c r="L95" i="8" s="1"/>
  <c r="H95" i="8"/>
  <c r="K95" i="8" s="1"/>
  <c r="D95" i="8"/>
  <c r="P95" i="8" s="1"/>
  <c r="S95" i="8" s="1"/>
  <c r="C95" i="8"/>
  <c r="B95" i="8"/>
  <c r="E95" i="8" s="1"/>
  <c r="J94" i="8"/>
  <c r="M94" i="8" s="1"/>
  <c r="I94" i="8"/>
  <c r="L94" i="8" s="1"/>
  <c r="H94" i="8"/>
  <c r="K94" i="8" s="1"/>
  <c r="D94" i="8"/>
  <c r="G94" i="8" s="1"/>
  <c r="C94" i="8"/>
  <c r="F94" i="8" s="1"/>
  <c r="B94" i="8"/>
  <c r="E94" i="8" s="1"/>
  <c r="J93" i="8"/>
  <c r="M93" i="8" s="1"/>
  <c r="I93" i="8"/>
  <c r="L93" i="8" s="1"/>
  <c r="H93" i="8"/>
  <c r="K93" i="8" s="1"/>
  <c r="D93" i="8"/>
  <c r="P93" i="8" s="1"/>
  <c r="S93" i="8" s="1"/>
  <c r="C93" i="8"/>
  <c r="F93" i="8" s="1"/>
  <c r="B93" i="8"/>
  <c r="N93" i="8" s="1"/>
  <c r="Q93" i="8" s="1"/>
  <c r="J92" i="8"/>
  <c r="M92" i="8" s="1"/>
  <c r="I92" i="8"/>
  <c r="L92" i="8" s="1"/>
  <c r="H92" i="8"/>
  <c r="K92" i="8" s="1"/>
  <c r="D92" i="8"/>
  <c r="G92" i="8" s="1"/>
  <c r="C92" i="8"/>
  <c r="O92" i="8" s="1"/>
  <c r="R92" i="8" s="1"/>
  <c r="B92" i="8"/>
  <c r="E92" i="8" s="1"/>
  <c r="J91" i="8"/>
  <c r="M91" i="8" s="1"/>
  <c r="I91" i="8"/>
  <c r="L91" i="8" s="1"/>
  <c r="H91" i="8"/>
  <c r="K91" i="8" s="1"/>
  <c r="D91" i="8"/>
  <c r="G91" i="8" s="1"/>
  <c r="C91" i="8"/>
  <c r="O91" i="8" s="1"/>
  <c r="R91" i="8" s="1"/>
  <c r="B91" i="8"/>
  <c r="N91" i="8" s="1"/>
  <c r="Q91" i="8" s="1"/>
  <c r="J90" i="8"/>
  <c r="M90" i="8" s="1"/>
  <c r="I90" i="8"/>
  <c r="L90" i="8" s="1"/>
  <c r="H90" i="8"/>
  <c r="K90" i="8" s="1"/>
  <c r="D90" i="8"/>
  <c r="G90" i="8" s="1"/>
  <c r="C90" i="8"/>
  <c r="O90" i="8" s="1"/>
  <c r="R90" i="8" s="1"/>
  <c r="B90" i="8"/>
  <c r="N90" i="8" s="1"/>
  <c r="Q90" i="8" s="1"/>
  <c r="J89" i="8"/>
  <c r="M89" i="8" s="1"/>
  <c r="I89" i="8"/>
  <c r="L89" i="8" s="1"/>
  <c r="H89" i="8"/>
  <c r="K89" i="8" s="1"/>
  <c r="D89" i="8"/>
  <c r="C89" i="8"/>
  <c r="F89" i="8" s="1"/>
  <c r="B89" i="8"/>
  <c r="E89" i="8" s="1"/>
  <c r="J88" i="8"/>
  <c r="M88" i="8" s="1"/>
  <c r="I88" i="8"/>
  <c r="L88" i="8" s="1"/>
  <c r="H88" i="8"/>
  <c r="K88" i="8" s="1"/>
  <c r="D88" i="8"/>
  <c r="G88" i="8" s="1"/>
  <c r="C88" i="8"/>
  <c r="F88" i="8" s="1"/>
  <c r="B88" i="8"/>
  <c r="E88" i="8" s="1"/>
  <c r="J87" i="8"/>
  <c r="M87" i="8" s="1"/>
  <c r="I87" i="8"/>
  <c r="L87" i="8" s="1"/>
  <c r="H87" i="8"/>
  <c r="K87" i="8" s="1"/>
  <c r="D87" i="8"/>
  <c r="G87" i="8" s="1"/>
  <c r="C87" i="8"/>
  <c r="B87" i="8"/>
  <c r="J86" i="8"/>
  <c r="M86" i="8" s="1"/>
  <c r="I86" i="8"/>
  <c r="L86" i="8" s="1"/>
  <c r="H86" i="8"/>
  <c r="K86" i="8" s="1"/>
  <c r="D86" i="8"/>
  <c r="G86" i="8" s="1"/>
  <c r="C86" i="8"/>
  <c r="F86" i="8" s="1"/>
  <c r="B86" i="8"/>
  <c r="E86" i="8" s="1"/>
  <c r="J85" i="8"/>
  <c r="M85" i="8" s="1"/>
  <c r="I85" i="8"/>
  <c r="L85" i="8" s="1"/>
  <c r="H85" i="8"/>
  <c r="K85" i="8" s="1"/>
  <c r="D85" i="8"/>
  <c r="G85" i="8" s="1"/>
  <c r="C85" i="8"/>
  <c r="O85" i="8" s="1"/>
  <c r="R85" i="8" s="1"/>
  <c r="B85" i="8"/>
  <c r="E85" i="8" s="1"/>
  <c r="J84" i="8"/>
  <c r="M84" i="8" s="1"/>
  <c r="I84" i="8"/>
  <c r="L84" i="8" s="1"/>
  <c r="H84" i="8"/>
  <c r="K84" i="8" s="1"/>
  <c r="D84" i="8"/>
  <c r="P84" i="8" s="1"/>
  <c r="S84" i="8" s="1"/>
  <c r="C84" i="8"/>
  <c r="F84" i="8" s="1"/>
  <c r="B84" i="8"/>
  <c r="N84" i="8" s="1"/>
  <c r="Q84" i="8" s="1"/>
  <c r="J83" i="8"/>
  <c r="M83" i="8" s="1"/>
  <c r="I83" i="8"/>
  <c r="L83" i="8" s="1"/>
  <c r="H83" i="8"/>
  <c r="K83" i="8" s="1"/>
  <c r="E83" i="8"/>
  <c r="D83" i="8"/>
  <c r="P83" i="8" s="1"/>
  <c r="S83" i="8" s="1"/>
  <c r="C83" i="8"/>
  <c r="B83" i="8"/>
  <c r="J82" i="8"/>
  <c r="M82" i="8" s="1"/>
  <c r="I82" i="8"/>
  <c r="L82" i="8" s="1"/>
  <c r="H82" i="8"/>
  <c r="K82" i="8" s="1"/>
  <c r="D82" i="8"/>
  <c r="G82" i="8" s="1"/>
  <c r="C82" i="8"/>
  <c r="O82" i="8" s="1"/>
  <c r="R82" i="8" s="1"/>
  <c r="B82" i="8"/>
  <c r="N82" i="8" s="1"/>
  <c r="Q82" i="8" s="1"/>
  <c r="J81" i="8"/>
  <c r="M81" i="8" s="1"/>
  <c r="I81" i="8"/>
  <c r="L81" i="8" s="1"/>
  <c r="H81" i="8"/>
  <c r="K81" i="8" s="1"/>
  <c r="D81" i="8"/>
  <c r="G81" i="8" s="1"/>
  <c r="C81" i="8"/>
  <c r="F81" i="8" s="1"/>
  <c r="B81" i="8"/>
  <c r="E81" i="8" s="1"/>
  <c r="J80" i="8"/>
  <c r="M80" i="8" s="1"/>
  <c r="I80" i="8"/>
  <c r="L80" i="8" s="1"/>
  <c r="H80" i="8"/>
  <c r="K80" i="8" s="1"/>
  <c r="D80" i="8"/>
  <c r="G80" i="8" s="1"/>
  <c r="C80" i="8"/>
  <c r="O80" i="8" s="1"/>
  <c r="R80" i="8" s="1"/>
  <c r="B80" i="8"/>
  <c r="N80" i="8" s="1"/>
  <c r="Q80" i="8" s="1"/>
  <c r="J79" i="8"/>
  <c r="M79" i="8" s="1"/>
  <c r="I79" i="8"/>
  <c r="L79" i="8" s="1"/>
  <c r="H79" i="8"/>
  <c r="K79" i="8" s="1"/>
  <c r="D79" i="8"/>
  <c r="P79" i="8" s="1"/>
  <c r="S79" i="8" s="1"/>
  <c r="C79" i="8"/>
  <c r="O79" i="8" s="1"/>
  <c r="R79" i="8" s="1"/>
  <c r="B79" i="8"/>
  <c r="E79" i="8" s="1"/>
  <c r="J78" i="8"/>
  <c r="M78" i="8" s="1"/>
  <c r="I78" i="8"/>
  <c r="L78" i="8" s="1"/>
  <c r="H78" i="8"/>
  <c r="K78" i="8" s="1"/>
  <c r="D78" i="8"/>
  <c r="G78" i="8" s="1"/>
  <c r="C78" i="8"/>
  <c r="O78" i="8" s="1"/>
  <c r="R78" i="8" s="1"/>
  <c r="B78" i="8"/>
  <c r="E78" i="8" s="1"/>
  <c r="J77" i="8"/>
  <c r="M77" i="8" s="1"/>
  <c r="I77" i="8"/>
  <c r="L77" i="8" s="1"/>
  <c r="H77" i="8"/>
  <c r="K77" i="8" s="1"/>
  <c r="D77" i="8"/>
  <c r="G77" i="8" s="1"/>
  <c r="C77" i="8"/>
  <c r="F77" i="8" s="1"/>
  <c r="B77" i="8"/>
  <c r="E77" i="8" s="1"/>
  <c r="J76" i="8"/>
  <c r="M76" i="8" s="1"/>
  <c r="I76" i="8"/>
  <c r="L76" i="8" s="1"/>
  <c r="H76" i="8"/>
  <c r="K76" i="8" s="1"/>
  <c r="D76" i="8"/>
  <c r="C76" i="8"/>
  <c r="B76" i="8"/>
  <c r="E76" i="8" s="1"/>
  <c r="J75" i="8"/>
  <c r="M75" i="8" s="1"/>
  <c r="I75" i="8"/>
  <c r="L75" i="8" s="1"/>
  <c r="H75" i="8"/>
  <c r="K75" i="8" s="1"/>
  <c r="D75" i="8"/>
  <c r="G75" i="8" s="1"/>
  <c r="C75" i="8"/>
  <c r="F75" i="8" s="1"/>
  <c r="B75" i="8"/>
  <c r="E75" i="8" s="1"/>
  <c r="J74" i="8"/>
  <c r="M74" i="8" s="1"/>
  <c r="I74" i="8"/>
  <c r="L74" i="8" s="1"/>
  <c r="H74" i="8"/>
  <c r="K74" i="8" s="1"/>
  <c r="D74" i="8"/>
  <c r="P74" i="8" s="1"/>
  <c r="S74" i="8" s="1"/>
  <c r="C74" i="8"/>
  <c r="F74" i="8" s="1"/>
  <c r="B74" i="8"/>
  <c r="E74" i="8" s="1"/>
  <c r="J73" i="8"/>
  <c r="M73" i="8" s="1"/>
  <c r="I73" i="8"/>
  <c r="L73" i="8" s="1"/>
  <c r="H73" i="8"/>
  <c r="K73" i="8" s="1"/>
  <c r="D73" i="8"/>
  <c r="P73" i="8" s="1"/>
  <c r="S73" i="8" s="1"/>
  <c r="C73" i="8"/>
  <c r="B73" i="8"/>
  <c r="E73" i="8" s="1"/>
  <c r="J72" i="8"/>
  <c r="M72" i="8" s="1"/>
  <c r="I72" i="8"/>
  <c r="L72" i="8" s="1"/>
  <c r="H72" i="8"/>
  <c r="K72" i="8" s="1"/>
  <c r="D72" i="8"/>
  <c r="G72" i="8" s="1"/>
  <c r="C72" i="8"/>
  <c r="F72" i="8" s="1"/>
  <c r="B72" i="8"/>
  <c r="N72" i="8" s="1"/>
  <c r="Q72" i="8" s="1"/>
  <c r="J71" i="8"/>
  <c r="M71" i="8" s="1"/>
  <c r="I71" i="8"/>
  <c r="L71" i="8" s="1"/>
  <c r="H71" i="8"/>
  <c r="K71" i="8" s="1"/>
  <c r="D71" i="8"/>
  <c r="G71" i="8" s="1"/>
  <c r="C71" i="8"/>
  <c r="F71" i="8" s="1"/>
  <c r="B71" i="8"/>
  <c r="E71" i="8" s="1"/>
  <c r="J70" i="8"/>
  <c r="M70" i="8" s="1"/>
  <c r="I70" i="8"/>
  <c r="L70" i="8" s="1"/>
  <c r="H70" i="8"/>
  <c r="K70" i="8" s="1"/>
  <c r="D70" i="8"/>
  <c r="G70" i="8" s="1"/>
  <c r="C70" i="8"/>
  <c r="F70" i="8" s="1"/>
  <c r="B70" i="8"/>
  <c r="N70" i="8" s="1"/>
  <c r="Q70" i="8" s="1"/>
  <c r="J69" i="8"/>
  <c r="M69" i="8" s="1"/>
  <c r="I69" i="8"/>
  <c r="L69" i="8" s="1"/>
  <c r="H69" i="8"/>
  <c r="K69" i="8" s="1"/>
  <c r="D69" i="8"/>
  <c r="P69" i="8" s="1"/>
  <c r="S69" i="8" s="1"/>
  <c r="C69" i="8"/>
  <c r="O69" i="8" s="1"/>
  <c r="R69" i="8" s="1"/>
  <c r="B69" i="8"/>
  <c r="N69" i="8" s="1"/>
  <c r="Q69" i="8" s="1"/>
  <c r="J68" i="8"/>
  <c r="M68" i="8" s="1"/>
  <c r="I68" i="8"/>
  <c r="L68" i="8" s="1"/>
  <c r="H68" i="8"/>
  <c r="K68" i="8" s="1"/>
  <c r="D68" i="8"/>
  <c r="G68" i="8" s="1"/>
  <c r="C68" i="8"/>
  <c r="F68" i="8" s="1"/>
  <c r="B68" i="8"/>
  <c r="E68" i="8" s="1"/>
  <c r="J67" i="8"/>
  <c r="M67" i="8" s="1"/>
  <c r="I67" i="8"/>
  <c r="L67" i="8" s="1"/>
  <c r="H67" i="8"/>
  <c r="K67" i="8" s="1"/>
  <c r="D67" i="8"/>
  <c r="G67" i="8" s="1"/>
  <c r="C67" i="8"/>
  <c r="F67" i="8" s="1"/>
  <c r="B67" i="8"/>
  <c r="N67" i="8" s="1"/>
  <c r="Q67" i="8" s="1"/>
  <c r="J66" i="8"/>
  <c r="M66" i="8" s="1"/>
  <c r="I66" i="8"/>
  <c r="L66" i="8" s="1"/>
  <c r="H66" i="8"/>
  <c r="K66" i="8" s="1"/>
  <c r="D66" i="8"/>
  <c r="G66" i="8" s="1"/>
  <c r="C66" i="8"/>
  <c r="O66" i="8" s="1"/>
  <c r="R66" i="8" s="1"/>
  <c r="B66" i="8"/>
  <c r="N66" i="8" s="1"/>
  <c r="Q66" i="8" s="1"/>
  <c r="J65" i="8"/>
  <c r="M65" i="8" s="1"/>
  <c r="I65" i="8"/>
  <c r="L65" i="8" s="1"/>
  <c r="H65" i="8"/>
  <c r="K65" i="8" s="1"/>
  <c r="D65" i="8"/>
  <c r="C65" i="8"/>
  <c r="F65" i="8" s="1"/>
  <c r="B65" i="8"/>
  <c r="N65" i="8" s="1"/>
  <c r="Q65" i="8" s="1"/>
  <c r="J64" i="8"/>
  <c r="M64" i="8" s="1"/>
  <c r="I64" i="8"/>
  <c r="L64" i="8" s="1"/>
  <c r="H64" i="8"/>
  <c r="K64" i="8" s="1"/>
  <c r="D64" i="8"/>
  <c r="G64" i="8" s="1"/>
  <c r="C64" i="8"/>
  <c r="F64" i="8" s="1"/>
  <c r="B64" i="8"/>
  <c r="E64" i="8" s="1"/>
  <c r="J63" i="8"/>
  <c r="M63" i="8" s="1"/>
  <c r="I63" i="8"/>
  <c r="L63" i="8" s="1"/>
  <c r="H63" i="8"/>
  <c r="K63" i="8" s="1"/>
  <c r="D63" i="8"/>
  <c r="G63" i="8" s="1"/>
  <c r="C63" i="8"/>
  <c r="B63" i="8"/>
  <c r="J62" i="8"/>
  <c r="M62" i="8" s="1"/>
  <c r="I62" i="8"/>
  <c r="L62" i="8" s="1"/>
  <c r="H62" i="8"/>
  <c r="K62" i="8" s="1"/>
  <c r="D62" i="8"/>
  <c r="P62" i="8" s="1"/>
  <c r="S62" i="8" s="1"/>
  <c r="C62" i="8"/>
  <c r="F62" i="8" s="1"/>
  <c r="B62" i="8"/>
  <c r="E62" i="8" s="1"/>
  <c r="J61" i="8"/>
  <c r="M61" i="8" s="1"/>
  <c r="I61" i="8"/>
  <c r="L61" i="8" s="1"/>
  <c r="H61" i="8"/>
  <c r="K61" i="8" s="1"/>
  <c r="D61" i="8"/>
  <c r="P61" i="8" s="1"/>
  <c r="S61" i="8" s="1"/>
  <c r="C61" i="8"/>
  <c r="F61" i="8" s="1"/>
  <c r="B61" i="8"/>
  <c r="E61" i="8" s="1"/>
  <c r="J60" i="8"/>
  <c r="M60" i="8" s="1"/>
  <c r="I60" i="8"/>
  <c r="L60" i="8" s="1"/>
  <c r="H60" i="8"/>
  <c r="K60" i="8" s="1"/>
  <c r="D60" i="8"/>
  <c r="G60" i="8" s="1"/>
  <c r="C60" i="8"/>
  <c r="O60" i="8" s="1"/>
  <c r="R60" i="8" s="1"/>
  <c r="B60" i="8"/>
  <c r="N60" i="8" s="1"/>
  <c r="Q60" i="8" s="1"/>
  <c r="J59" i="8"/>
  <c r="M59" i="8" s="1"/>
  <c r="I59" i="8"/>
  <c r="L59" i="8" s="1"/>
  <c r="H59" i="8"/>
  <c r="K59" i="8" s="1"/>
  <c r="D59" i="8"/>
  <c r="P59" i="8" s="1"/>
  <c r="S59" i="8" s="1"/>
  <c r="C59" i="8"/>
  <c r="F59" i="8" s="1"/>
  <c r="B59" i="8"/>
  <c r="N59" i="8" s="1"/>
  <c r="Q59" i="8" s="1"/>
  <c r="J58" i="8"/>
  <c r="M58" i="8" s="1"/>
  <c r="I58" i="8"/>
  <c r="L58" i="8" s="1"/>
  <c r="H58" i="8"/>
  <c r="K58" i="8" s="1"/>
  <c r="D58" i="8"/>
  <c r="G58" i="8" s="1"/>
  <c r="C58" i="8"/>
  <c r="O58" i="8" s="1"/>
  <c r="R58" i="8" s="1"/>
  <c r="B58" i="8"/>
  <c r="E58" i="8" s="1"/>
  <c r="J57" i="8"/>
  <c r="M57" i="8" s="1"/>
  <c r="I57" i="8"/>
  <c r="L57" i="8" s="1"/>
  <c r="H57" i="8"/>
  <c r="K57" i="8" s="1"/>
  <c r="D57" i="8"/>
  <c r="G57" i="8" s="1"/>
  <c r="C57" i="8"/>
  <c r="F57" i="8" s="1"/>
  <c r="B57" i="8"/>
  <c r="E57" i="8" s="1"/>
  <c r="J56" i="8"/>
  <c r="M56" i="8" s="1"/>
  <c r="I56" i="8"/>
  <c r="L56" i="8" s="1"/>
  <c r="H56" i="8"/>
  <c r="K56" i="8" s="1"/>
  <c r="D56" i="8"/>
  <c r="P56" i="8" s="1"/>
  <c r="S56" i="8" s="1"/>
  <c r="C56" i="8"/>
  <c r="O56" i="8" s="1"/>
  <c r="R56" i="8" s="1"/>
  <c r="B56" i="8"/>
  <c r="N56" i="8" s="1"/>
  <c r="Q56" i="8" s="1"/>
  <c r="J55" i="8"/>
  <c r="M55" i="8" s="1"/>
  <c r="I55" i="8"/>
  <c r="L55" i="8" s="1"/>
  <c r="H55" i="8"/>
  <c r="K55" i="8" s="1"/>
  <c r="D55" i="8"/>
  <c r="G55" i="8" s="1"/>
  <c r="C55" i="8"/>
  <c r="O55" i="8" s="1"/>
  <c r="R55" i="8" s="1"/>
  <c r="B55" i="8"/>
  <c r="N55" i="8" s="1"/>
  <c r="Q55" i="8" s="1"/>
  <c r="J54" i="8"/>
  <c r="M54" i="8" s="1"/>
  <c r="I54" i="8"/>
  <c r="L54" i="8" s="1"/>
  <c r="H54" i="8"/>
  <c r="K54" i="8" s="1"/>
  <c r="D54" i="8"/>
  <c r="G54" i="8" s="1"/>
  <c r="C54" i="8"/>
  <c r="F54" i="8" s="1"/>
  <c r="B54" i="8"/>
  <c r="E54" i="8" s="1"/>
  <c r="J53" i="8"/>
  <c r="M53" i="8" s="1"/>
  <c r="I53" i="8"/>
  <c r="L53" i="8" s="1"/>
  <c r="H53" i="8"/>
  <c r="K53" i="8" s="1"/>
  <c r="D53" i="8"/>
  <c r="G53" i="8" s="1"/>
  <c r="C53" i="8"/>
  <c r="F53" i="8" s="1"/>
  <c r="B53" i="8"/>
  <c r="N53" i="8" s="1"/>
  <c r="Q53" i="8" s="1"/>
  <c r="J52" i="8"/>
  <c r="M52" i="8" s="1"/>
  <c r="I52" i="8"/>
  <c r="L52" i="8" s="1"/>
  <c r="H52" i="8"/>
  <c r="K52" i="8" s="1"/>
  <c r="D52" i="8"/>
  <c r="C52" i="8"/>
  <c r="B52" i="8"/>
  <c r="E52" i="8" s="1"/>
  <c r="J51" i="8"/>
  <c r="M51" i="8" s="1"/>
  <c r="I51" i="8"/>
  <c r="L51" i="8" s="1"/>
  <c r="H51" i="8"/>
  <c r="K51" i="8" s="1"/>
  <c r="D51" i="8"/>
  <c r="G51" i="8" s="1"/>
  <c r="C51" i="8"/>
  <c r="F51" i="8" s="1"/>
  <c r="B51" i="8"/>
  <c r="E51" i="8" s="1"/>
  <c r="J50" i="8"/>
  <c r="M50" i="8" s="1"/>
  <c r="I50" i="8"/>
  <c r="L50" i="8" s="1"/>
  <c r="H50" i="8"/>
  <c r="K50" i="8" s="1"/>
  <c r="D50" i="8"/>
  <c r="G50" i="8" s="1"/>
  <c r="C50" i="8"/>
  <c r="F50" i="8" s="1"/>
  <c r="B50" i="8"/>
  <c r="E50" i="8" s="1"/>
  <c r="J49" i="8"/>
  <c r="M49" i="8" s="1"/>
  <c r="I49" i="8"/>
  <c r="L49" i="8" s="1"/>
  <c r="H49" i="8"/>
  <c r="K49" i="8" s="1"/>
  <c r="D49" i="8"/>
  <c r="G49" i="8" s="1"/>
  <c r="C49" i="8"/>
  <c r="O49" i="8" s="1"/>
  <c r="R49" i="8" s="1"/>
  <c r="B49" i="8"/>
  <c r="E49" i="8" s="1"/>
  <c r="J48" i="8"/>
  <c r="M48" i="8" s="1"/>
  <c r="I48" i="8"/>
  <c r="L48" i="8" s="1"/>
  <c r="H48" i="8"/>
  <c r="K48" i="8" s="1"/>
  <c r="D48" i="8"/>
  <c r="G48" i="8" s="1"/>
  <c r="C48" i="8"/>
  <c r="O48" i="8" s="1"/>
  <c r="R48" i="8" s="1"/>
  <c r="B48" i="8"/>
  <c r="E48" i="8" s="1"/>
  <c r="J47" i="8"/>
  <c r="M47" i="8" s="1"/>
  <c r="I47" i="8"/>
  <c r="L47" i="8" s="1"/>
  <c r="H47" i="8"/>
  <c r="K47" i="8" s="1"/>
  <c r="D47" i="8"/>
  <c r="G47" i="8" s="1"/>
  <c r="C47" i="8"/>
  <c r="F47" i="8" s="1"/>
  <c r="B47" i="8"/>
  <c r="N47" i="8" s="1"/>
  <c r="Q47" i="8" s="1"/>
  <c r="J46" i="8"/>
  <c r="M46" i="8" s="1"/>
  <c r="I46" i="8"/>
  <c r="L46" i="8" s="1"/>
  <c r="H46" i="8"/>
  <c r="K46" i="8" s="1"/>
  <c r="D46" i="8"/>
  <c r="G46" i="8" s="1"/>
  <c r="C46" i="8"/>
  <c r="F46" i="8" s="1"/>
  <c r="B46" i="8"/>
  <c r="E46" i="8" s="1"/>
  <c r="J45" i="8"/>
  <c r="M45" i="8" s="1"/>
  <c r="I45" i="8"/>
  <c r="L45" i="8" s="1"/>
  <c r="H45" i="8"/>
  <c r="K45" i="8" s="1"/>
  <c r="D45" i="8"/>
  <c r="P45" i="8" s="1"/>
  <c r="S45" i="8" s="1"/>
  <c r="C45" i="8"/>
  <c r="O45" i="8" s="1"/>
  <c r="R45" i="8" s="1"/>
  <c r="B45" i="8"/>
  <c r="N45" i="8" s="1"/>
  <c r="Q45" i="8" s="1"/>
  <c r="J44" i="8"/>
  <c r="M44" i="8" s="1"/>
  <c r="I44" i="8"/>
  <c r="L44" i="8" s="1"/>
  <c r="H44" i="8"/>
  <c r="K44" i="8" s="1"/>
  <c r="D44" i="8"/>
  <c r="G44" i="8" s="1"/>
  <c r="C44" i="8"/>
  <c r="B44" i="8"/>
  <c r="E44" i="8" s="1"/>
  <c r="J43" i="8"/>
  <c r="M43" i="8" s="1"/>
  <c r="I43" i="8"/>
  <c r="L43" i="8" s="1"/>
  <c r="H43" i="8"/>
  <c r="K43" i="8" s="1"/>
  <c r="D43" i="8"/>
  <c r="G43" i="8" s="1"/>
  <c r="C43" i="8"/>
  <c r="F43" i="8" s="1"/>
  <c r="B43" i="8"/>
  <c r="E43" i="8" s="1"/>
  <c r="J42" i="8"/>
  <c r="M42" i="8" s="1"/>
  <c r="I42" i="8"/>
  <c r="L42" i="8" s="1"/>
  <c r="H42" i="8"/>
  <c r="K42" i="8" s="1"/>
  <c r="D42" i="8"/>
  <c r="G42" i="8" s="1"/>
  <c r="C42" i="8"/>
  <c r="O42" i="8" s="1"/>
  <c r="R42" i="8" s="1"/>
  <c r="B42" i="8"/>
  <c r="N42" i="8" s="1"/>
  <c r="Q42" i="8" s="1"/>
  <c r="J41" i="8"/>
  <c r="M41" i="8" s="1"/>
  <c r="I41" i="8"/>
  <c r="L41" i="8" s="1"/>
  <c r="H41" i="8"/>
  <c r="K41" i="8" s="1"/>
  <c r="D41" i="8"/>
  <c r="C41" i="8"/>
  <c r="F41" i="8" s="1"/>
  <c r="B41" i="8"/>
  <c r="N41" i="8" s="1"/>
  <c r="Q41" i="8" s="1"/>
  <c r="J40" i="8"/>
  <c r="M40" i="8" s="1"/>
  <c r="I40" i="8"/>
  <c r="L40" i="8" s="1"/>
  <c r="H40" i="8"/>
  <c r="K40" i="8" s="1"/>
  <c r="D40" i="8"/>
  <c r="G40" i="8" s="1"/>
  <c r="C40" i="8"/>
  <c r="F40" i="8" s="1"/>
  <c r="B40" i="8"/>
  <c r="E40" i="8" s="1"/>
  <c r="J39" i="8"/>
  <c r="M39" i="8" s="1"/>
  <c r="I39" i="8"/>
  <c r="L39" i="8" s="1"/>
  <c r="H39" i="8"/>
  <c r="K39" i="8" s="1"/>
  <c r="D39" i="8"/>
  <c r="G39" i="8" s="1"/>
  <c r="C39" i="8"/>
  <c r="B39" i="8"/>
  <c r="J38" i="8"/>
  <c r="M38" i="8" s="1"/>
  <c r="I38" i="8"/>
  <c r="L38" i="8" s="1"/>
  <c r="H38" i="8"/>
  <c r="K38" i="8" s="1"/>
  <c r="D38" i="8"/>
  <c r="G38" i="8" s="1"/>
  <c r="C38" i="8"/>
  <c r="F38" i="8" s="1"/>
  <c r="B38" i="8"/>
  <c r="E38" i="8" s="1"/>
  <c r="J37" i="8"/>
  <c r="M37" i="8" s="1"/>
  <c r="I37" i="8"/>
  <c r="L37" i="8" s="1"/>
  <c r="H37" i="8"/>
  <c r="K37" i="8" s="1"/>
  <c r="D37" i="8"/>
  <c r="G37" i="8" s="1"/>
  <c r="C37" i="8"/>
  <c r="O37" i="8" s="1"/>
  <c r="R37" i="8" s="1"/>
  <c r="B37" i="8"/>
  <c r="E37" i="8" s="1"/>
  <c r="J36" i="8"/>
  <c r="M36" i="8" s="1"/>
  <c r="I36" i="8"/>
  <c r="L36" i="8" s="1"/>
  <c r="H36" i="8"/>
  <c r="K36" i="8" s="1"/>
  <c r="D36" i="8"/>
  <c r="G36" i="8" s="1"/>
  <c r="C36" i="8"/>
  <c r="B36" i="8"/>
  <c r="N36" i="8" s="1"/>
  <c r="Q36" i="8" s="1"/>
  <c r="J35" i="8"/>
  <c r="M35" i="8" s="1"/>
  <c r="I35" i="8"/>
  <c r="L35" i="8" s="1"/>
  <c r="H35" i="8"/>
  <c r="K35" i="8" s="1"/>
  <c r="D35" i="8"/>
  <c r="P35" i="8" s="1"/>
  <c r="S35" i="8" s="1"/>
  <c r="C35" i="8"/>
  <c r="F35" i="8" s="1"/>
  <c r="B35" i="8"/>
  <c r="E35" i="8" s="1"/>
  <c r="J34" i="8"/>
  <c r="M34" i="8" s="1"/>
  <c r="I34" i="8"/>
  <c r="L34" i="8" s="1"/>
  <c r="H34" i="8"/>
  <c r="K34" i="8" s="1"/>
  <c r="D34" i="8"/>
  <c r="G34" i="8" s="1"/>
  <c r="C34" i="8"/>
  <c r="F34" i="8" s="1"/>
  <c r="B34" i="8"/>
  <c r="N34" i="8" s="1"/>
  <c r="Q34" i="8" s="1"/>
  <c r="J33" i="8"/>
  <c r="M33" i="8" s="1"/>
  <c r="I33" i="8"/>
  <c r="L33" i="8" s="1"/>
  <c r="H33" i="8"/>
  <c r="K33" i="8" s="1"/>
  <c r="D33" i="8"/>
  <c r="G33" i="8" s="1"/>
  <c r="C33" i="8"/>
  <c r="O33" i="8" s="1"/>
  <c r="R33" i="8" s="1"/>
  <c r="B33" i="8"/>
  <c r="N33" i="8" s="1"/>
  <c r="Q33" i="8" s="1"/>
  <c r="J32" i="8"/>
  <c r="M32" i="8" s="1"/>
  <c r="I32" i="8"/>
  <c r="L32" i="8" s="1"/>
  <c r="H32" i="8"/>
  <c r="K32" i="8" s="1"/>
  <c r="D32" i="8"/>
  <c r="P32" i="8" s="1"/>
  <c r="S32" i="8" s="1"/>
  <c r="C32" i="8"/>
  <c r="O32" i="8" s="1"/>
  <c r="R32" i="8" s="1"/>
  <c r="B32" i="8"/>
  <c r="N32" i="8" s="1"/>
  <c r="Q32" i="8" s="1"/>
  <c r="J31" i="8"/>
  <c r="M31" i="8" s="1"/>
  <c r="I31" i="8"/>
  <c r="L31" i="8" s="1"/>
  <c r="H31" i="8"/>
  <c r="K31" i="8" s="1"/>
  <c r="D31" i="8"/>
  <c r="P31" i="8" s="1"/>
  <c r="S31" i="8" s="1"/>
  <c r="C31" i="8"/>
  <c r="O31" i="8" s="1"/>
  <c r="R31" i="8" s="1"/>
  <c r="B31" i="8"/>
  <c r="N31" i="8" s="1"/>
  <c r="Q31" i="8" s="1"/>
  <c r="J30" i="8"/>
  <c r="M30" i="8" s="1"/>
  <c r="I30" i="8"/>
  <c r="L30" i="8" s="1"/>
  <c r="H30" i="8"/>
  <c r="K30" i="8" s="1"/>
  <c r="D30" i="8"/>
  <c r="G30" i="8" s="1"/>
  <c r="C30" i="8"/>
  <c r="F30" i="8" s="1"/>
  <c r="B30" i="8"/>
  <c r="E30" i="8" s="1"/>
  <c r="J29" i="8"/>
  <c r="M29" i="8" s="1"/>
  <c r="I29" i="8"/>
  <c r="L29" i="8" s="1"/>
  <c r="H29" i="8"/>
  <c r="K29" i="8" s="1"/>
  <c r="D29" i="8"/>
  <c r="P29" i="8" s="1"/>
  <c r="S29" i="8" s="1"/>
  <c r="C29" i="8"/>
  <c r="B29" i="8"/>
  <c r="N29" i="8" s="1"/>
  <c r="Q29" i="8" s="1"/>
  <c r="J28" i="8"/>
  <c r="M28" i="8" s="1"/>
  <c r="I28" i="8"/>
  <c r="L28" i="8" s="1"/>
  <c r="H28" i="8"/>
  <c r="K28" i="8" s="1"/>
  <c r="D28" i="8"/>
  <c r="G28" i="8" s="1"/>
  <c r="C28" i="8"/>
  <c r="F28" i="8" s="1"/>
  <c r="B28" i="8"/>
  <c r="E28" i="8" s="1"/>
  <c r="J27" i="8"/>
  <c r="M27" i="8" s="1"/>
  <c r="I27" i="8"/>
  <c r="L27" i="8" s="1"/>
  <c r="H27" i="8"/>
  <c r="K27" i="8" s="1"/>
  <c r="D27" i="8"/>
  <c r="G27" i="8" s="1"/>
  <c r="C27" i="8"/>
  <c r="B27" i="8"/>
  <c r="E27" i="8" s="1"/>
  <c r="J26" i="8"/>
  <c r="M26" i="8" s="1"/>
  <c r="I26" i="8"/>
  <c r="L26" i="8" s="1"/>
  <c r="H26" i="8"/>
  <c r="K26" i="8" s="1"/>
  <c r="D26" i="8"/>
  <c r="G26" i="8" s="1"/>
  <c r="C26" i="8"/>
  <c r="F26" i="8" s="1"/>
  <c r="B26" i="8"/>
  <c r="J25" i="8"/>
  <c r="M25" i="8" s="1"/>
  <c r="I25" i="8"/>
  <c r="L25" i="8" s="1"/>
  <c r="H25" i="8"/>
  <c r="K25" i="8" s="1"/>
  <c r="D25" i="8"/>
  <c r="P25" i="8" s="1"/>
  <c r="S25" i="8" s="1"/>
  <c r="C25" i="8"/>
  <c r="F25" i="8" s="1"/>
  <c r="B25" i="8"/>
  <c r="E25" i="8" s="1"/>
  <c r="J24" i="8"/>
  <c r="M24" i="8" s="1"/>
  <c r="I24" i="8"/>
  <c r="L24" i="8" s="1"/>
  <c r="H24" i="8"/>
  <c r="K24" i="8" s="1"/>
  <c r="D24" i="8"/>
  <c r="P24" i="8" s="1"/>
  <c r="S24" i="8" s="1"/>
  <c r="C24" i="8"/>
  <c r="F24" i="8" s="1"/>
  <c r="B24" i="8"/>
  <c r="E24" i="8" s="1"/>
  <c r="J23" i="8"/>
  <c r="M23" i="8" s="1"/>
  <c r="I23" i="8"/>
  <c r="L23" i="8" s="1"/>
  <c r="H23" i="8"/>
  <c r="K23" i="8" s="1"/>
  <c r="D23" i="8"/>
  <c r="P23" i="8" s="1"/>
  <c r="S23" i="8" s="1"/>
  <c r="C23" i="8"/>
  <c r="O23" i="8" s="1"/>
  <c r="R23" i="8" s="1"/>
  <c r="B23" i="8"/>
  <c r="N23" i="8" s="1"/>
  <c r="Q23" i="8" s="1"/>
  <c r="J22" i="8"/>
  <c r="M22" i="8" s="1"/>
  <c r="I22" i="8"/>
  <c r="L22" i="8" s="1"/>
  <c r="H22" i="8"/>
  <c r="K22" i="8" s="1"/>
  <c r="D22" i="8"/>
  <c r="P22" i="8" s="1"/>
  <c r="S22" i="8" s="1"/>
  <c r="C22" i="8"/>
  <c r="B22" i="8"/>
  <c r="E22" i="8" s="1"/>
  <c r="J21" i="8"/>
  <c r="M21" i="8" s="1"/>
  <c r="I21" i="8"/>
  <c r="L21" i="8" s="1"/>
  <c r="H21" i="8"/>
  <c r="K21" i="8" s="1"/>
  <c r="D21" i="8"/>
  <c r="P21" i="8" s="1"/>
  <c r="S21" i="8" s="1"/>
  <c r="C21" i="8"/>
  <c r="F21" i="8" s="1"/>
  <c r="B21" i="8"/>
  <c r="E21" i="8" s="1"/>
  <c r="J20" i="8"/>
  <c r="M20" i="8" s="1"/>
  <c r="I20" i="8"/>
  <c r="L20" i="8" s="1"/>
  <c r="H20" i="8"/>
  <c r="K20" i="8" s="1"/>
  <c r="D20" i="8"/>
  <c r="G20" i="8" s="1"/>
  <c r="C20" i="8"/>
  <c r="B20" i="8"/>
  <c r="E20" i="8" s="1"/>
  <c r="J19" i="8"/>
  <c r="M19" i="8" s="1"/>
  <c r="I19" i="8"/>
  <c r="L19" i="8" s="1"/>
  <c r="H19" i="8"/>
  <c r="K19" i="8" s="1"/>
  <c r="D19" i="8"/>
  <c r="G19" i="8" s="1"/>
  <c r="C19" i="8"/>
  <c r="O19" i="8" s="1"/>
  <c r="R19" i="8" s="1"/>
  <c r="B19" i="8"/>
  <c r="E19" i="8" s="1"/>
  <c r="J18" i="8"/>
  <c r="M18" i="8" s="1"/>
  <c r="I18" i="8"/>
  <c r="L18" i="8" s="1"/>
  <c r="H18" i="8"/>
  <c r="K18" i="8" s="1"/>
  <c r="D18" i="8"/>
  <c r="G18" i="8" s="1"/>
  <c r="C18" i="8"/>
  <c r="F18" i="8" s="1"/>
  <c r="B18" i="8"/>
  <c r="E18" i="8" s="1"/>
  <c r="J17" i="8"/>
  <c r="M17" i="8" s="1"/>
  <c r="I17" i="8"/>
  <c r="L17" i="8" s="1"/>
  <c r="H17" i="8"/>
  <c r="K17" i="8" s="1"/>
  <c r="D17" i="8"/>
  <c r="G17" i="8" s="1"/>
  <c r="C17" i="8"/>
  <c r="O17" i="8" s="1"/>
  <c r="R17" i="8" s="1"/>
  <c r="B17" i="8"/>
  <c r="N17" i="8" s="1"/>
  <c r="Q17" i="8" s="1"/>
  <c r="J16" i="8"/>
  <c r="M16" i="8" s="1"/>
  <c r="I16" i="8"/>
  <c r="L16" i="8" s="1"/>
  <c r="H16" i="8"/>
  <c r="K16" i="8" s="1"/>
  <c r="D16" i="8"/>
  <c r="G16" i="8" s="1"/>
  <c r="C16" i="8"/>
  <c r="O16" i="8" s="1"/>
  <c r="R16" i="8" s="1"/>
  <c r="B16" i="8"/>
  <c r="E16" i="8" s="1"/>
  <c r="J15" i="8"/>
  <c r="M15" i="8" s="1"/>
  <c r="I15" i="8"/>
  <c r="L15" i="8" s="1"/>
  <c r="H15" i="8"/>
  <c r="K15" i="8" s="1"/>
  <c r="D15" i="8"/>
  <c r="G15" i="8" s="1"/>
  <c r="C15" i="8"/>
  <c r="B15" i="8"/>
  <c r="E15" i="8" s="1"/>
  <c r="J14" i="8"/>
  <c r="M14" i="8" s="1"/>
  <c r="I14" i="8"/>
  <c r="L14" i="8" s="1"/>
  <c r="H14" i="8"/>
  <c r="K14" i="8" s="1"/>
  <c r="D14" i="8"/>
  <c r="G14" i="8" s="1"/>
  <c r="C14" i="8"/>
  <c r="O14" i="8" s="1"/>
  <c r="R14" i="8" s="1"/>
  <c r="B14" i="8"/>
  <c r="N14" i="8" s="1"/>
  <c r="Q14" i="8" s="1"/>
  <c r="J13" i="8"/>
  <c r="M13" i="8" s="1"/>
  <c r="I13" i="8"/>
  <c r="L13" i="8" s="1"/>
  <c r="H13" i="8"/>
  <c r="K13" i="8" s="1"/>
  <c r="D13" i="8"/>
  <c r="G13" i="8" s="1"/>
  <c r="C13" i="8"/>
  <c r="O13" i="8" s="1"/>
  <c r="R13" i="8" s="1"/>
  <c r="B13" i="8"/>
  <c r="E13" i="8" s="1"/>
  <c r="J12" i="8"/>
  <c r="M12" i="8" s="1"/>
  <c r="I12" i="8"/>
  <c r="L12" i="8" s="1"/>
  <c r="H12" i="8"/>
  <c r="K12" i="8" s="1"/>
  <c r="D12" i="8"/>
  <c r="G12" i="8" s="1"/>
  <c r="C12" i="8"/>
  <c r="F12" i="8" s="1"/>
  <c r="B12" i="8"/>
  <c r="E12" i="8" s="1"/>
  <c r="J11" i="8"/>
  <c r="M11" i="8" s="1"/>
  <c r="I11" i="8"/>
  <c r="L11" i="8" s="1"/>
  <c r="H11" i="8"/>
  <c r="K11" i="8" s="1"/>
  <c r="D11" i="8"/>
  <c r="G11" i="8" s="1"/>
  <c r="C11" i="8"/>
  <c r="O11" i="8" s="1"/>
  <c r="R11" i="8" s="1"/>
  <c r="B11" i="8"/>
  <c r="N11" i="8" s="1"/>
  <c r="Q11" i="8" s="1"/>
  <c r="J10" i="8"/>
  <c r="M10" i="8" s="1"/>
  <c r="I10" i="8"/>
  <c r="L10" i="8" s="1"/>
  <c r="H10" i="8"/>
  <c r="K10" i="8" s="1"/>
  <c r="D10" i="8"/>
  <c r="P10" i="8" s="1"/>
  <c r="S10" i="8" s="1"/>
  <c r="C10" i="8"/>
  <c r="F10" i="8" s="1"/>
  <c r="B10" i="8"/>
  <c r="N10" i="8" s="1"/>
  <c r="Q10" i="8" s="1"/>
  <c r="J9" i="8"/>
  <c r="M9" i="8" s="1"/>
  <c r="I9" i="8"/>
  <c r="L9" i="8" s="1"/>
  <c r="H9" i="8"/>
  <c r="K9" i="8" s="1"/>
  <c r="D9" i="8"/>
  <c r="G9" i="8" s="1"/>
  <c r="C9" i="8"/>
  <c r="O9" i="8" s="1"/>
  <c r="R9" i="8" s="1"/>
  <c r="B9" i="8"/>
  <c r="N9" i="8" s="1"/>
  <c r="Q9" i="8" s="1"/>
  <c r="J8" i="8"/>
  <c r="M8" i="8" s="1"/>
  <c r="I8" i="8"/>
  <c r="L8" i="8" s="1"/>
  <c r="H8" i="8"/>
  <c r="K8" i="8" s="1"/>
  <c r="D8" i="8"/>
  <c r="G8" i="8" s="1"/>
  <c r="C8" i="8"/>
  <c r="F8" i="8" s="1"/>
  <c r="B8" i="8"/>
  <c r="E8" i="8" s="1"/>
  <c r="J7" i="8"/>
  <c r="M7" i="8" s="1"/>
  <c r="I7" i="8"/>
  <c r="L7" i="8" s="1"/>
  <c r="H7" i="8"/>
  <c r="K7" i="8" s="1"/>
  <c r="D7" i="8"/>
  <c r="G7" i="8" s="1"/>
  <c r="C7" i="8"/>
  <c r="O7" i="8" s="1"/>
  <c r="R7" i="8" s="1"/>
  <c r="B7" i="8"/>
  <c r="N7" i="8" s="1"/>
  <c r="Q7" i="8" s="1"/>
  <c r="J6" i="8"/>
  <c r="M6" i="8" s="1"/>
  <c r="I6" i="8"/>
  <c r="L6" i="8" s="1"/>
  <c r="H6" i="8"/>
  <c r="K6" i="8" s="1"/>
  <c r="D6" i="8"/>
  <c r="P6" i="8" s="1"/>
  <c r="S6" i="8" s="1"/>
  <c r="C6" i="8"/>
  <c r="O6" i="8" s="1"/>
  <c r="R6" i="8" s="1"/>
  <c r="B6" i="8"/>
  <c r="N6" i="8" s="1"/>
  <c r="Q6" i="8" s="1"/>
  <c r="P102" i="8"/>
  <c r="S102" i="8" s="1"/>
  <c r="P98" i="8"/>
  <c r="S98" i="8" s="1"/>
  <c r="N83" i="8"/>
  <c r="Q83" i="8" s="1"/>
  <c r="N4" i="8"/>
  <c r="Q4" i="8" s="1"/>
  <c r="P4" i="8"/>
  <c r="S4" i="8" s="1"/>
  <c r="O4" i="8"/>
  <c r="R4" i="8" s="1"/>
  <c r="H5" i="8"/>
  <c r="O97" i="8" l="1"/>
  <c r="R97" i="8" s="1"/>
  <c r="P8" i="8"/>
  <c r="S8" i="8" s="1"/>
  <c r="P14" i="8"/>
  <c r="S14" i="8" s="1"/>
  <c r="P44" i="8"/>
  <c r="S44" i="8" s="1"/>
  <c r="P66" i="8"/>
  <c r="S66" i="8" s="1"/>
  <c r="P70" i="8"/>
  <c r="S70" i="8" s="1"/>
  <c r="N13" i="8"/>
  <c r="Q13" i="8" s="1"/>
  <c r="O89" i="8"/>
  <c r="R89" i="8" s="1"/>
  <c r="O93" i="8"/>
  <c r="R93" i="8" s="1"/>
  <c r="P67" i="8"/>
  <c r="S67" i="8" s="1"/>
  <c r="P85" i="8"/>
  <c r="S85" i="8" s="1"/>
  <c r="P87" i="8"/>
  <c r="S87" i="8" s="1"/>
  <c r="P34" i="8"/>
  <c r="S34" i="8" s="1"/>
  <c r="P49" i="8"/>
  <c r="S49" i="8" s="1"/>
  <c r="P30" i="8"/>
  <c r="S30" i="8" s="1"/>
  <c r="P36" i="8"/>
  <c r="S36" i="8" s="1"/>
  <c r="P38" i="8"/>
  <c r="S38" i="8" s="1"/>
  <c r="P40" i="8"/>
  <c r="S40" i="8" s="1"/>
  <c r="P97" i="8"/>
  <c r="S97" i="8" s="1"/>
  <c r="P7" i="8"/>
  <c r="S7" i="8" s="1"/>
  <c r="P99" i="8"/>
  <c r="S99" i="8" s="1"/>
  <c r="P72" i="8"/>
  <c r="S72" i="8" s="1"/>
  <c r="G29" i="8"/>
  <c r="P46" i="8"/>
  <c r="S46" i="8" s="1"/>
  <c r="P80" i="8"/>
  <c r="S80" i="8" s="1"/>
  <c r="P15" i="8"/>
  <c r="S15" i="8" s="1"/>
  <c r="P53" i="8"/>
  <c r="S53" i="8" s="1"/>
  <c r="G62" i="8"/>
  <c r="G25" i="8"/>
  <c r="G74" i="8"/>
  <c r="P13" i="8"/>
  <c r="S13" i="8" s="1"/>
  <c r="G96" i="8"/>
  <c r="P51" i="8"/>
  <c r="S51" i="8" s="1"/>
  <c r="G61" i="8"/>
  <c r="P27" i="8"/>
  <c r="S27" i="8" s="1"/>
  <c r="P57" i="8"/>
  <c r="S57" i="8" s="1"/>
  <c r="P33" i="8"/>
  <c r="S33" i="8" s="1"/>
  <c r="P63" i="8"/>
  <c r="S63" i="8" s="1"/>
  <c r="G93" i="8"/>
  <c r="P50" i="8"/>
  <c r="S50" i="8" s="1"/>
  <c r="P71" i="8"/>
  <c r="S71" i="8" s="1"/>
  <c r="P19" i="8"/>
  <c r="S19" i="8" s="1"/>
  <c r="P37" i="8"/>
  <c r="S37" i="8" s="1"/>
  <c r="P54" i="8"/>
  <c r="S54" i="8" s="1"/>
  <c r="G79" i="8"/>
  <c r="G84" i="8"/>
  <c r="P39" i="8"/>
  <c r="S39" i="8" s="1"/>
  <c r="P60" i="8"/>
  <c r="S60" i="8" s="1"/>
  <c r="P43" i="8"/>
  <c r="S43" i="8" s="1"/>
  <c r="P77" i="8"/>
  <c r="S77" i="8" s="1"/>
  <c r="P94" i="8"/>
  <c r="S94" i="8" s="1"/>
  <c r="G24" i="8"/>
  <c r="G73" i="8"/>
  <c r="P86" i="8"/>
  <c r="S86" i="8" s="1"/>
  <c r="P20" i="8"/>
  <c r="S20" i="8" s="1"/>
  <c r="P58" i="8"/>
  <c r="S58" i="8" s="1"/>
  <c r="P92" i="8"/>
  <c r="S92" i="8" s="1"/>
  <c r="P75" i="8"/>
  <c r="S75" i="8" s="1"/>
  <c r="P26" i="8"/>
  <c r="S26" i="8" s="1"/>
  <c r="P9" i="8"/>
  <c r="S9" i="8" s="1"/>
  <c r="P48" i="8"/>
  <c r="S48" i="8" s="1"/>
  <c r="P64" i="8"/>
  <c r="S64" i="8" s="1"/>
  <c r="P81" i="8"/>
  <c r="S81" i="8" s="1"/>
  <c r="O41" i="8"/>
  <c r="R41" i="8" s="1"/>
  <c r="O43" i="8"/>
  <c r="R43" i="8" s="1"/>
  <c r="N71" i="8"/>
  <c r="Q71" i="8" s="1"/>
  <c r="N98" i="8"/>
  <c r="Q98" i="8" s="1"/>
  <c r="N61" i="8"/>
  <c r="Q61" i="8" s="1"/>
  <c r="O62" i="8"/>
  <c r="R62" i="8" s="1"/>
  <c r="O75" i="8"/>
  <c r="R75" i="8" s="1"/>
  <c r="O50" i="8"/>
  <c r="R50" i="8" s="1"/>
  <c r="O26" i="8"/>
  <c r="R26" i="8" s="1"/>
  <c r="O12" i="8"/>
  <c r="R12" i="8" s="1"/>
  <c r="O54" i="8"/>
  <c r="R54" i="8" s="1"/>
  <c r="F49" i="8"/>
  <c r="O47" i="8"/>
  <c r="R47" i="8" s="1"/>
  <c r="O86" i="8"/>
  <c r="R86" i="8" s="1"/>
  <c r="O74" i="8"/>
  <c r="R74" i="8" s="1"/>
  <c r="O101" i="8"/>
  <c r="R101" i="8" s="1"/>
  <c r="O18" i="8"/>
  <c r="R18" i="8" s="1"/>
  <c r="F6" i="8"/>
  <c r="O34" i="8"/>
  <c r="R34" i="8" s="1"/>
  <c r="F13" i="8"/>
  <c r="F37" i="8"/>
  <c r="O57" i="8"/>
  <c r="R57" i="8" s="1"/>
  <c r="O71" i="8"/>
  <c r="R71" i="8" s="1"/>
  <c r="O35" i="8"/>
  <c r="R35" i="8" s="1"/>
  <c r="O84" i="8"/>
  <c r="R84" i="8" s="1"/>
  <c r="O25" i="8"/>
  <c r="R25" i="8" s="1"/>
  <c r="O83" i="8"/>
  <c r="R83" i="8" s="1"/>
  <c r="F83" i="8"/>
  <c r="F20" i="8"/>
  <c r="O20" i="8"/>
  <c r="R20" i="8" s="1"/>
  <c r="F22" i="8"/>
  <c r="O22" i="8"/>
  <c r="R22" i="8" s="1"/>
  <c r="F44" i="8"/>
  <c r="O44" i="8"/>
  <c r="R44" i="8" s="1"/>
  <c r="F98" i="8"/>
  <c r="O98" i="8"/>
  <c r="R98" i="8" s="1"/>
  <c r="O68" i="8"/>
  <c r="R68" i="8" s="1"/>
  <c r="O24" i="8"/>
  <c r="R24" i="8" s="1"/>
  <c r="O70" i="8"/>
  <c r="R70" i="8" s="1"/>
  <c r="F15" i="8"/>
  <c r="O15" i="8"/>
  <c r="R15" i="8" s="1"/>
  <c r="O95" i="8"/>
  <c r="R95" i="8" s="1"/>
  <c r="F95" i="8"/>
  <c r="O61" i="8"/>
  <c r="R61" i="8" s="1"/>
  <c r="O36" i="8"/>
  <c r="R36" i="8" s="1"/>
  <c r="F36" i="8"/>
  <c r="O73" i="8"/>
  <c r="R73" i="8" s="1"/>
  <c r="F73" i="8"/>
  <c r="F27" i="8"/>
  <c r="O27" i="8"/>
  <c r="R27" i="8" s="1"/>
  <c r="O88" i="8"/>
  <c r="R88" i="8" s="1"/>
  <c r="O46" i="8"/>
  <c r="R46" i="8" s="1"/>
  <c r="O72" i="8"/>
  <c r="R72" i="8" s="1"/>
  <c r="F19" i="8"/>
  <c r="F48" i="8"/>
  <c r="F60" i="8"/>
  <c r="F85" i="8"/>
  <c r="O8" i="8"/>
  <c r="R8" i="8" s="1"/>
  <c r="O65" i="8"/>
  <c r="R65" i="8" s="1"/>
  <c r="O94" i="8"/>
  <c r="R94" i="8" s="1"/>
  <c r="O102" i="8"/>
  <c r="R102" i="8" s="1"/>
  <c r="F7" i="8"/>
  <c r="F104" i="8"/>
  <c r="O38" i="8"/>
  <c r="R38" i="8" s="1"/>
  <c r="F23" i="8"/>
  <c r="O30" i="8"/>
  <c r="R30" i="8" s="1"/>
  <c r="O59" i="8"/>
  <c r="R59" i="8" s="1"/>
  <c r="O67" i="8"/>
  <c r="R67" i="8" s="1"/>
  <c r="F79" i="8"/>
  <c r="F96" i="8"/>
  <c r="O10" i="8"/>
  <c r="R10" i="8" s="1"/>
  <c r="N24" i="8"/>
  <c r="Q24" i="8" s="1"/>
  <c r="N15" i="8"/>
  <c r="Q15" i="8" s="1"/>
  <c r="N35" i="8"/>
  <c r="Q35" i="8" s="1"/>
  <c r="N75" i="8"/>
  <c r="Q75" i="8" s="1"/>
  <c r="N94" i="8"/>
  <c r="Q94" i="8" s="1"/>
  <c r="N85" i="8"/>
  <c r="Q85" i="8" s="1"/>
  <c r="N18" i="8"/>
  <c r="Q18" i="8" s="1"/>
  <c r="N52" i="8"/>
  <c r="Q52" i="8" s="1"/>
  <c r="N46" i="8"/>
  <c r="Q46" i="8" s="1"/>
  <c r="N30" i="8"/>
  <c r="Q30" i="8" s="1"/>
  <c r="N78" i="8"/>
  <c r="Q78" i="8" s="1"/>
  <c r="E60" i="8"/>
  <c r="N97" i="8"/>
  <c r="Q97" i="8" s="1"/>
  <c r="N73" i="8"/>
  <c r="Q73" i="8" s="1"/>
  <c r="N89" i="8"/>
  <c r="Q89" i="8" s="1"/>
  <c r="E6" i="8"/>
  <c r="E34" i="8"/>
  <c r="N48" i="8"/>
  <c r="Q48" i="8" s="1"/>
  <c r="N54" i="8"/>
  <c r="Q54" i="8" s="1"/>
  <c r="E29" i="8"/>
  <c r="N49" i="8"/>
  <c r="Q49" i="8" s="1"/>
  <c r="N57" i="8"/>
  <c r="Q57" i="8" s="1"/>
  <c r="N79" i="8"/>
  <c r="Q79" i="8" s="1"/>
  <c r="N95" i="8"/>
  <c r="Q95" i="8" s="1"/>
  <c r="N44" i="8"/>
  <c r="Q44" i="8" s="1"/>
  <c r="N22" i="8"/>
  <c r="Q22" i="8" s="1"/>
  <c r="N50" i="8"/>
  <c r="Q50" i="8" s="1"/>
  <c r="N81" i="8"/>
  <c r="Q81" i="8" s="1"/>
  <c r="N43" i="8"/>
  <c r="Q43" i="8" s="1"/>
  <c r="E23" i="8"/>
  <c r="E70" i="8"/>
  <c r="N8" i="8"/>
  <c r="Q8" i="8" s="1"/>
  <c r="E59" i="8"/>
  <c r="E96" i="8"/>
  <c r="N101" i="8"/>
  <c r="Q101" i="8" s="1"/>
  <c r="E82" i="8"/>
  <c r="E56" i="8"/>
  <c r="N19" i="8"/>
  <c r="Q19" i="8" s="1"/>
  <c r="N102" i="8"/>
  <c r="Q102" i="8" s="1"/>
  <c r="N68" i="8"/>
  <c r="Q68" i="8" s="1"/>
  <c r="E65" i="8"/>
  <c r="E36" i="8"/>
  <c r="E42" i="8"/>
  <c r="N58" i="8"/>
  <c r="Q58" i="8" s="1"/>
  <c r="E47" i="8"/>
  <c r="E72" i="8"/>
  <c r="E84" i="8"/>
  <c r="N12" i="8"/>
  <c r="Q12" i="8" s="1"/>
  <c r="N20" i="8"/>
  <c r="Q20" i="8" s="1"/>
  <c r="N76" i="8"/>
  <c r="Q76" i="8" s="1"/>
  <c r="N37" i="8"/>
  <c r="Q37" i="8" s="1"/>
  <c r="N62" i="8"/>
  <c r="Q62" i="8" s="1"/>
  <c r="N88" i="8"/>
  <c r="Q88" i="8" s="1"/>
  <c r="N25" i="8"/>
  <c r="Q25" i="8" s="1"/>
  <c r="N92" i="8"/>
  <c r="Q92" i="8" s="1"/>
  <c r="P18" i="8"/>
  <c r="S18" i="8" s="1"/>
  <c r="G83" i="8"/>
  <c r="F92" i="8"/>
  <c r="P11" i="8"/>
  <c r="S11" i="8" s="1"/>
  <c r="P47" i="8"/>
  <c r="S47" i="8" s="1"/>
  <c r="O51" i="8"/>
  <c r="R51" i="8" s="1"/>
  <c r="P55" i="8"/>
  <c r="S55" i="8" s="1"/>
  <c r="N64" i="8"/>
  <c r="Q64" i="8" s="1"/>
  <c r="P68" i="8"/>
  <c r="S68" i="8" s="1"/>
  <c r="N77" i="8"/>
  <c r="Q77" i="8" s="1"/>
  <c r="O81" i="8"/>
  <c r="R81" i="8" s="1"/>
  <c r="F11" i="8"/>
  <c r="F17" i="8"/>
  <c r="G23" i="8"/>
  <c r="F33" i="8"/>
  <c r="G41" i="8"/>
  <c r="P41" i="8"/>
  <c r="S41" i="8" s="1"/>
  <c r="E55" i="8"/>
  <c r="G56" i="8"/>
  <c r="F69" i="8"/>
  <c r="E91" i="8"/>
  <c r="P100" i="8"/>
  <c r="S100" i="8" s="1"/>
  <c r="G100" i="8"/>
  <c r="P52" i="8"/>
  <c r="S52" i="8" s="1"/>
  <c r="G52" i="8"/>
  <c r="N38" i="8"/>
  <c r="Q38" i="8" s="1"/>
  <c r="P101" i="8"/>
  <c r="S101" i="8" s="1"/>
  <c r="G6" i="8"/>
  <c r="E11" i="8"/>
  <c r="E17" i="8"/>
  <c r="E33" i="8"/>
  <c r="F42" i="8"/>
  <c r="E69" i="8"/>
  <c r="F78" i="8"/>
  <c r="O87" i="8"/>
  <c r="R87" i="8" s="1"/>
  <c r="F87" i="8"/>
  <c r="O100" i="8"/>
  <c r="R100" i="8" s="1"/>
  <c r="F100" i="8"/>
  <c r="N27" i="8"/>
  <c r="Q27" i="8" s="1"/>
  <c r="E10" i="8"/>
  <c r="F82" i="8"/>
  <c r="F91" i="8"/>
  <c r="N86" i="8"/>
  <c r="Q86" i="8" s="1"/>
  <c r="P90" i="8"/>
  <c r="S90" i="8" s="1"/>
  <c r="G22" i="8"/>
  <c r="P12" i="8"/>
  <c r="S12" i="8" s="1"/>
  <c r="N99" i="8"/>
  <c r="Q99" i="8" s="1"/>
  <c r="E45" i="8"/>
  <c r="G95" i="8"/>
  <c r="P17" i="8"/>
  <c r="S17" i="8" s="1"/>
  <c r="N21" i="8"/>
  <c r="Q21" i="8" s="1"/>
  <c r="N28" i="8"/>
  <c r="Q28" i="8" s="1"/>
  <c r="P82" i="8"/>
  <c r="S82" i="8" s="1"/>
  <c r="O99" i="8"/>
  <c r="R99" i="8" s="1"/>
  <c r="P103" i="8"/>
  <c r="S103" i="8" s="1"/>
  <c r="F9" i="8"/>
  <c r="G21" i="8"/>
  <c r="E31" i="8"/>
  <c r="G32" i="8"/>
  <c r="F45" i="8"/>
  <c r="E67" i="8"/>
  <c r="P76" i="8"/>
  <c r="S76" i="8" s="1"/>
  <c r="G76" i="8"/>
  <c r="G89" i="8"/>
  <c r="P89" i="8"/>
  <c r="S89" i="8" s="1"/>
  <c r="E103" i="8"/>
  <c r="G104" i="8"/>
  <c r="O64" i="8"/>
  <c r="R64" i="8" s="1"/>
  <c r="O77" i="8"/>
  <c r="R77" i="8" s="1"/>
  <c r="N16" i="8"/>
  <c r="Q16" i="8" s="1"/>
  <c r="E32" i="8"/>
  <c r="N74" i="8"/>
  <c r="Q74" i="8" s="1"/>
  <c r="O21" i="8"/>
  <c r="R21" i="8" s="1"/>
  <c r="P91" i="8"/>
  <c r="S91" i="8" s="1"/>
  <c r="E14" i="8"/>
  <c r="F31" i="8"/>
  <c r="G45" i="8"/>
  <c r="E53" i="8"/>
  <c r="F58" i="8"/>
  <c r="F103" i="8"/>
  <c r="P88" i="8"/>
  <c r="S88" i="8" s="1"/>
  <c r="N87" i="8"/>
  <c r="Q87" i="8" s="1"/>
  <c r="E87" i="8"/>
  <c r="F56" i="8"/>
  <c r="E41" i="8"/>
  <c r="F55" i="8"/>
  <c r="E26" i="8"/>
  <c r="N26" i="8"/>
  <c r="Q26" i="8" s="1"/>
  <c r="E90" i="8"/>
  <c r="E104" i="8"/>
  <c r="F32" i="8"/>
  <c r="N40" i="8"/>
  <c r="Q40" i="8" s="1"/>
  <c r="O28" i="8"/>
  <c r="R28" i="8" s="1"/>
  <c r="P28" i="8"/>
  <c r="S28" i="8" s="1"/>
  <c r="P78" i="8"/>
  <c r="S78" i="8" s="1"/>
  <c r="F14" i="8"/>
  <c r="O29" i="8"/>
  <c r="R29" i="8" s="1"/>
  <c r="F29" i="8"/>
  <c r="G31" i="8"/>
  <c r="E39" i="8"/>
  <c r="N39" i="8"/>
  <c r="Q39" i="8" s="1"/>
  <c r="E66" i="8"/>
  <c r="E80" i="8"/>
  <c r="G65" i="8"/>
  <c r="P65" i="8"/>
  <c r="S65" i="8" s="1"/>
  <c r="P42" i="8"/>
  <c r="S42" i="8" s="1"/>
  <c r="N51" i="8"/>
  <c r="Q51" i="8" s="1"/>
  <c r="G69" i="8"/>
  <c r="F16" i="8"/>
  <c r="N63" i="8"/>
  <c r="Q63" i="8" s="1"/>
  <c r="E63" i="8"/>
  <c r="P16" i="8"/>
  <c r="S16" i="8" s="1"/>
  <c r="E9" i="8"/>
  <c r="G10" i="8"/>
  <c r="G59" i="8"/>
  <c r="O63" i="8"/>
  <c r="R63" i="8" s="1"/>
  <c r="F63" i="8"/>
  <c r="O76" i="8"/>
  <c r="R76" i="8" s="1"/>
  <c r="F76" i="8"/>
  <c r="F90" i="8"/>
  <c r="O40" i="8"/>
  <c r="R40" i="8" s="1"/>
  <c r="O53" i="8"/>
  <c r="R53" i="8" s="1"/>
  <c r="N100" i="8"/>
  <c r="Q100" i="8" s="1"/>
  <c r="E7" i="8"/>
  <c r="G35" i="8"/>
  <c r="O39" i="8"/>
  <c r="R39" i="8" s="1"/>
  <c r="F39" i="8"/>
  <c r="F52" i="8"/>
  <c r="O52" i="8"/>
  <c r="R52" i="8" s="1"/>
  <c r="F66" i="8"/>
  <c r="F80" i="8"/>
  <c r="E93" i="8"/>
  <c r="K5" i="8" l="1"/>
  <c r="J5" i="8"/>
  <c r="M5" i="8" s="1"/>
  <c r="I5" i="8"/>
  <c r="L5" i="8" s="1"/>
  <c r="D5" i="8"/>
  <c r="P5" i="8" s="1"/>
  <c r="S5" i="8" s="1"/>
  <c r="C5" i="8"/>
  <c r="O5" i="8" s="1"/>
  <c r="R5" i="8" s="1"/>
  <c r="B5" i="8"/>
  <c r="N5" i="8" s="1"/>
  <c r="Q5" i="8" s="1"/>
  <c r="U9" i="8"/>
  <c r="A6" i="8"/>
  <c r="S3" i="8"/>
  <c r="M3" i="8"/>
  <c r="L3" i="8"/>
  <c r="R3" i="8" s="1"/>
  <c r="K3" i="8"/>
  <c r="Q3" i="8" s="1"/>
  <c r="D3" i="8"/>
  <c r="J3" i="8" s="1"/>
  <c r="P3" i="8" s="1"/>
  <c r="C3" i="8"/>
  <c r="I3" i="8" s="1"/>
  <c r="O3" i="8" s="1"/>
  <c r="B3" i="8"/>
  <c r="H3" i="8" s="1"/>
  <c r="N3" i="8" s="1"/>
  <c r="N1" i="8"/>
  <c r="H1" i="8"/>
  <c r="B1" i="8"/>
  <c r="B8" i="7"/>
  <c r="C14" i="7" s="1"/>
  <c r="G5" i="8" l="1"/>
  <c r="F5" i="8"/>
  <c r="E5" i="8"/>
  <c r="A7" i="8"/>
  <c r="B14" i="7"/>
  <c r="A8" i="8" l="1"/>
  <c r="A9" i="8" l="1"/>
  <c r="A10" i="8" l="1"/>
  <c r="A11" i="8" l="1"/>
  <c r="A12" i="8" l="1"/>
  <c r="A13" i="8" l="1"/>
  <c r="A14" i="8" l="1"/>
  <c r="A15" i="8" l="1"/>
  <c r="A16" i="8" l="1"/>
  <c r="A17" i="8" l="1"/>
  <c r="A18" i="8" l="1"/>
  <c r="A19" i="8" l="1"/>
  <c r="A20" i="8" l="1"/>
  <c r="A21" i="8" l="1"/>
  <c r="A22" i="8" l="1"/>
  <c r="A23" i="8" l="1"/>
  <c r="A24" i="8" l="1"/>
  <c r="A25" i="8" l="1"/>
  <c r="A26" i="8" l="1"/>
  <c r="A27" i="8" l="1"/>
  <c r="A28" i="8" l="1"/>
  <c r="A29" i="8" l="1"/>
  <c r="A30" i="8" l="1"/>
  <c r="A31" i="8" l="1"/>
  <c r="A32" i="8" l="1"/>
  <c r="A33" i="8" l="1"/>
  <c r="A34" i="8" l="1"/>
  <c r="A35" i="8" l="1"/>
  <c r="A36" i="8" l="1"/>
  <c r="A37" i="8" l="1"/>
  <c r="A38" i="8" l="1"/>
  <c r="A39" i="8" l="1"/>
  <c r="A40" i="8" l="1"/>
  <c r="A41" i="8" l="1"/>
  <c r="A42" i="8" l="1"/>
  <c r="A43" i="8" l="1"/>
  <c r="A44" i="8" l="1"/>
  <c r="A45" i="8" l="1"/>
  <c r="A46" i="8" l="1"/>
  <c r="A47" i="8" l="1"/>
  <c r="A48" i="8" l="1"/>
  <c r="A49" i="8" l="1"/>
  <c r="A50" i="8" l="1"/>
  <c r="A51" i="8" l="1"/>
  <c r="A52" i="8" l="1"/>
  <c r="A53" i="8" l="1"/>
  <c r="A54" i="8" l="1"/>
  <c r="A55" i="8" l="1"/>
  <c r="A56" i="8" l="1"/>
  <c r="A57" i="8" l="1"/>
  <c r="A58" i="8" l="1"/>
  <c r="A59" i="8" l="1"/>
  <c r="A60" i="8" l="1"/>
  <c r="A61" i="8" l="1"/>
  <c r="A62" i="8" l="1"/>
  <c r="A63" i="8" l="1"/>
  <c r="A64" i="8" l="1"/>
  <c r="A65" i="8" l="1"/>
  <c r="A66" i="8" l="1"/>
  <c r="A67" i="8" l="1"/>
  <c r="A68" i="8" l="1"/>
  <c r="A69" i="8" l="1"/>
  <c r="A70" i="8" l="1"/>
  <c r="A71" i="8" l="1"/>
  <c r="A72" i="8" l="1"/>
  <c r="A73" i="8" l="1"/>
  <c r="A74" i="8" l="1"/>
  <c r="A75" i="8" l="1"/>
  <c r="A76" i="8" l="1"/>
  <c r="A77" i="8" l="1"/>
  <c r="A78" i="8" l="1"/>
  <c r="A79" i="8" l="1"/>
  <c r="A80" i="8" l="1"/>
  <c r="A81" i="8" l="1"/>
  <c r="A82" i="8" l="1"/>
  <c r="A83" i="8" l="1"/>
  <c r="A84" i="8" l="1"/>
  <c r="A85" i="8" l="1"/>
  <c r="A86" i="8" l="1"/>
  <c r="A87" i="8" l="1"/>
  <c r="A88" i="8" l="1"/>
  <c r="A89" i="8" l="1"/>
  <c r="A90" i="8" l="1"/>
  <c r="A91" i="8" l="1"/>
  <c r="A92" i="8" l="1"/>
  <c r="A93" i="8" l="1"/>
  <c r="A94" i="8" l="1"/>
  <c r="A95" i="8" l="1"/>
  <c r="A96" i="8" l="1"/>
  <c r="A97" i="8" l="1"/>
  <c r="A98" i="8" l="1"/>
  <c r="A99" i="8" l="1"/>
  <c r="A100" i="8" l="1"/>
  <c r="A101" i="8" l="1"/>
  <c r="A102" i="8" l="1"/>
  <c r="A103" i="8" l="1"/>
  <c r="A104" i="8" l="1"/>
  <c r="D24" i="6" l="1"/>
  <c r="G24" i="6" s="1"/>
  <c r="A24" i="6"/>
  <c r="A25" i="6" s="1"/>
  <c r="A23" i="6"/>
  <c r="D22" i="6"/>
  <c r="G22" i="6" s="1"/>
  <c r="C22" i="6"/>
  <c r="F22" i="6" s="1"/>
  <c r="B22" i="6"/>
  <c r="E22" i="6" s="1"/>
  <c r="A22" i="6"/>
  <c r="I22" i="6" s="1"/>
  <c r="L22" i="6" s="1"/>
  <c r="J21" i="6"/>
  <c r="M21" i="6" s="1"/>
  <c r="H21" i="6"/>
  <c r="K21" i="6" s="1"/>
  <c r="D21" i="6"/>
  <c r="G21" i="6" s="1"/>
  <c r="C21" i="6"/>
  <c r="F21" i="6" s="1"/>
  <c r="B21" i="6"/>
  <c r="E21" i="6" s="1"/>
  <c r="M20" i="6"/>
  <c r="L20" i="6"/>
  <c r="K20" i="6"/>
  <c r="J20" i="6"/>
  <c r="D20" i="6"/>
  <c r="C20" i="6"/>
  <c r="I20" i="6" s="1"/>
  <c r="B20" i="6"/>
  <c r="H20" i="6" s="1"/>
  <c r="H18" i="6"/>
  <c r="B18" i="6"/>
  <c r="J22" i="6"/>
  <c r="M22" i="6" s="1"/>
  <c r="I23" i="6"/>
  <c r="L23" i="6" s="1"/>
  <c r="H23" i="6"/>
  <c r="K23" i="6" s="1"/>
  <c r="A22" i="5"/>
  <c r="J21" i="5"/>
  <c r="M21" i="5" s="1"/>
  <c r="H21" i="5"/>
  <c r="K21" i="5" s="1"/>
  <c r="D21" i="5"/>
  <c r="G21" i="5" s="1"/>
  <c r="C21" i="5"/>
  <c r="F21" i="5" s="1"/>
  <c r="B21" i="5"/>
  <c r="E21" i="5" s="1"/>
  <c r="M20" i="5"/>
  <c r="L20" i="5"/>
  <c r="K20" i="5"/>
  <c r="D20" i="5"/>
  <c r="J20" i="5" s="1"/>
  <c r="C20" i="5"/>
  <c r="I20" i="5" s="1"/>
  <c r="B20" i="5"/>
  <c r="H20" i="5" s="1"/>
  <c r="H18" i="5"/>
  <c r="B18" i="5"/>
  <c r="D13" i="5"/>
  <c r="I21" i="5"/>
  <c r="L21" i="5" s="1"/>
  <c r="C13" i="3"/>
  <c r="D13" i="3"/>
  <c r="J22" i="3" s="1"/>
  <c r="M22" i="3" s="1"/>
  <c r="B13" i="3"/>
  <c r="D22" i="3"/>
  <c r="G22" i="3" s="1"/>
  <c r="B22" i="3"/>
  <c r="E22" i="3" s="1"/>
  <c r="A22" i="3"/>
  <c r="C22" i="3" s="1"/>
  <c r="F22" i="3" s="1"/>
  <c r="J21" i="3"/>
  <c r="M21" i="3" s="1"/>
  <c r="I21" i="3"/>
  <c r="L21" i="3" s="1"/>
  <c r="H21" i="3"/>
  <c r="K21" i="3" s="1"/>
  <c r="D21" i="3"/>
  <c r="G21" i="3" s="1"/>
  <c r="C21" i="3"/>
  <c r="F21" i="3" s="1"/>
  <c r="B21" i="3"/>
  <c r="E21" i="3" s="1"/>
  <c r="M20" i="3"/>
  <c r="L20" i="3"/>
  <c r="K20" i="3"/>
  <c r="D20" i="3"/>
  <c r="J20" i="3" s="1"/>
  <c r="C20" i="3"/>
  <c r="I20" i="3" s="1"/>
  <c r="B20" i="3"/>
  <c r="H20" i="3" s="1"/>
  <c r="H18" i="3"/>
  <c r="B18" i="3"/>
  <c r="H22" i="3"/>
  <c r="K22" i="3" s="1"/>
  <c r="J21" i="2"/>
  <c r="M21" i="2" s="1"/>
  <c r="H21" i="2"/>
  <c r="K21" i="2" s="1"/>
  <c r="C21" i="2"/>
  <c r="B21" i="2"/>
  <c r="E21" i="2" s="1"/>
  <c r="K20" i="2"/>
  <c r="L20" i="2"/>
  <c r="M20" i="2"/>
  <c r="H18" i="2"/>
  <c r="B18" i="2"/>
  <c r="C13" i="2"/>
  <c r="I21" i="2" s="1"/>
  <c r="B13" i="2"/>
  <c r="C20" i="2"/>
  <c r="I20" i="2" s="1"/>
  <c r="J20" i="2"/>
  <c r="B20" i="2"/>
  <c r="H20" i="2" s="1"/>
  <c r="A22" i="2"/>
  <c r="B22" i="2" l="1"/>
  <c r="D22" i="2"/>
  <c r="I21" i="6"/>
  <c r="L21" i="6" s="1"/>
  <c r="H24" i="6"/>
  <c r="K24" i="6" s="1"/>
  <c r="I24" i="6"/>
  <c r="L24" i="6" s="1"/>
  <c r="J24" i="6"/>
  <c r="M24" i="6" s="1"/>
  <c r="J25" i="6"/>
  <c r="M25" i="6" s="1"/>
  <c r="B25" i="6"/>
  <c r="E25" i="6" s="1"/>
  <c r="I25" i="6"/>
  <c r="L25" i="6" s="1"/>
  <c r="H25" i="6"/>
  <c r="K25" i="6" s="1"/>
  <c r="D23" i="6"/>
  <c r="G23" i="6" s="1"/>
  <c r="C23" i="6"/>
  <c r="F23" i="6" s="1"/>
  <c r="J23" i="6"/>
  <c r="M23" i="6" s="1"/>
  <c r="B23" i="6"/>
  <c r="E23" i="6" s="1"/>
  <c r="B24" i="6"/>
  <c r="E24" i="6" s="1"/>
  <c r="C25" i="6"/>
  <c r="F25" i="6" s="1"/>
  <c r="A26" i="6"/>
  <c r="C24" i="6"/>
  <c r="F24" i="6" s="1"/>
  <c r="D25" i="6"/>
  <c r="G25" i="6" s="1"/>
  <c r="H22" i="6"/>
  <c r="K22" i="6" s="1"/>
  <c r="H22" i="5"/>
  <c r="K22" i="5" s="1"/>
  <c r="A23" i="3"/>
  <c r="H23" i="3" s="1"/>
  <c r="K23" i="3" s="1"/>
  <c r="B22" i="5"/>
  <c r="E22" i="5" s="1"/>
  <c r="J22" i="5"/>
  <c r="M22" i="5" s="1"/>
  <c r="C22" i="5"/>
  <c r="F22" i="5" s="1"/>
  <c r="D22" i="5"/>
  <c r="G22" i="5" s="1"/>
  <c r="A23" i="5"/>
  <c r="I22" i="5"/>
  <c r="L22" i="5" s="1"/>
  <c r="I22" i="3"/>
  <c r="L22" i="3" s="1"/>
  <c r="C22" i="2"/>
  <c r="F22" i="2" s="1"/>
  <c r="J22" i="2"/>
  <c r="M22" i="2" s="1"/>
  <c r="I22" i="2"/>
  <c r="L22" i="2" s="1"/>
  <c r="G22" i="2"/>
  <c r="H22" i="2"/>
  <c r="K22" i="2" s="1"/>
  <c r="L21" i="2"/>
  <c r="E22" i="2"/>
  <c r="A23" i="2"/>
  <c r="D23" i="2" s="1"/>
  <c r="D26" i="6" l="1"/>
  <c r="G26" i="6" s="1"/>
  <c r="C26" i="6"/>
  <c r="F26" i="6" s="1"/>
  <c r="B26" i="6"/>
  <c r="E26" i="6" s="1"/>
  <c r="A27" i="6"/>
  <c r="J26" i="6"/>
  <c r="M26" i="6" s="1"/>
  <c r="I26" i="6"/>
  <c r="L26" i="6" s="1"/>
  <c r="H26" i="6"/>
  <c r="K26" i="6" s="1"/>
  <c r="I23" i="3"/>
  <c r="L23" i="3" s="1"/>
  <c r="C23" i="3"/>
  <c r="F23" i="3" s="1"/>
  <c r="J23" i="3"/>
  <c r="M23" i="3" s="1"/>
  <c r="B23" i="3"/>
  <c r="E23" i="3" s="1"/>
  <c r="D23" i="3"/>
  <c r="G23" i="3" s="1"/>
  <c r="A24" i="3"/>
  <c r="J24" i="3" s="1"/>
  <c r="M24" i="3" s="1"/>
  <c r="C23" i="5"/>
  <c r="F23" i="5" s="1"/>
  <c r="J23" i="5"/>
  <c r="M23" i="5" s="1"/>
  <c r="B23" i="5"/>
  <c r="E23" i="5" s="1"/>
  <c r="I23" i="5"/>
  <c r="L23" i="5" s="1"/>
  <c r="H23" i="5"/>
  <c r="K23" i="5" s="1"/>
  <c r="A24" i="5"/>
  <c r="D23" i="5"/>
  <c r="G23" i="5" s="1"/>
  <c r="D24" i="3"/>
  <c r="G24" i="3" s="1"/>
  <c r="A25" i="3"/>
  <c r="B23" i="2"/>
  <c r="E23" i="2" s="1"/>
  <c r="G23" i="2"/>
  <c r="H23" i="2"/>
  <c r="K23" i="2" s="1"/>
  <c r="I23" i="2"/>
  <c r="L23" i="2" s="1"/>
  <c r="C23" i="2"/>
  <c r="F23" i="2" s="1"/>
  <c r="J23" i="2"/>
  <c r="M23" i="2" s="1"/>
  <c r="G21" i="2"/>
  <c r="F21" i="2"/>
  <c r="A24" i="2"/>
  <c r="D24" i="2" s="1"/>
  <c r="H27" i="6" l="1"/>
  <c r="K27" i="6" s="1"/>
  <c r="A28" i="6"/>
  <c r="C27" i="6"/>
  <c r="F27" i="6" s="1"/>
  <c r="B27" i="6"/>
  <c r="E27" i="6" s="1"/>
  <c r="J27" i="6"/>
  <c r="M27" i="6" s="1"/>
  <c r="I27" i="6"/>
  <c r="L27" i="6" s="1"/>
  <c r="D27" i="6"/>
  <c r="G27" i="6" s="1"/>
  <c r="I24" i="3"/>
  <c r="L24" i="3" s="1"/>
  <c r="C24" i="3"/>
  <c r="F24" i="3" s="1"/>
  <c r="B24" i="3"/>
  <c r="E24" i="3" s="1"/>
  <c r="H24" i="3"/>
  <c r="K24" i="3" s="1"/>
  <c r="A25" i="5"/>
  <c r="D24" i="5"/>
  <c r="G24" i="5" s="1"/>
  <c r="C24" i="5"/>
  <c r="F24" i="5" s="1"/>
  <c r="J24" i="5"/>
  <c r="M24" i="5" s="1"/>
  <c r="B24" i="5"/>
  <c r="E24" i="5" s="1"/>
  <c r="I24" i="5"/>
  <c r="L24" i="5" s="1"/>
  <c r="H24" i="5"/>
  <c r="K24" i="5" s="1"/>
  <c r="A26" i="3"/>
  <c r="D25" i="3"/>
  <c r="G25" i="3" s="1"/>
  <c r="C25" i="3"/>
  <c r="F25" i="3" s="1"/>
  <c r="J25" i="3"/>
  <c r="M25" i="3" s="1"/>
  <c r="B25" i="3"/>
  <c r="E25" i="3" s="1"/>
  <c r="I25" i="3"/>
  <c r="L25" i="3" s="1"/>
  <c r="H25" i="3"/>
  <c r="K25" i="3" s="1"/>
  <c r="I24" i="2"/>
  <c r="L24" i="2" s="1"/>
  <c r="J24" i="2"/>
  <c r="M24" i="2" s="1"/>
  <c r="B24" i="2"/>
  <c r="E24" i="2" s="1"/>
  <c r="G24" i="2"/>
  <c r="H24" i="2"/>
  <c r="K24" i="2" s="1"/>
  <c r="C24" i="2"/>
  <c r="F24" i="2" s="1"/>
  <c r="A25" i="2"/>
  <c r="D25" i="2" s="1"/>
  <c r="C28" i="6" l="1"/>
  <c r="F28" i="6" s="1"/>
  <c r="J28" i="6"/>
  <c r="M28" i="6" s="1"/>
  <c r="B28" i="6"/>
  <c r="E28" i="6" s="1"/>
  <c r="I28" i="6"/>
  <c r="L28" i="6" s="1"/>
  <c r="D28" i="6"/>
  <c r="G28" i="6" s="1"/>
  <c r="A29" i="6"/>
  <c r="H28" i="6"/>
  <c r="K28" i="6" s="1"/>
  <c r="I25" i="5"/>
  <c r="L25" i="5" s="1"/>
  <c r="H25" i="5"/>
  <c r="K25" i="5" s="1"/>
  <c r="A26" i="5"/>
  <c r="D25" i="5"/>
  <c r="G25" i="5" s="1"/>
  <c r="B25" i="5"/>
  <c r="E25" i="5" s="1"/>
  <c r="C25" i="5"/>
  <c r="F25" i="5" s="1"/>
  <c r="J25" i="5"/>
  <c r="M25" i="5" s="1"/>
  <c r="J26" i="3"/>
  <c r="M26" i="3" s="1"/>
  <c r="H26" i="3"/>
  <c r="K26" i="3" s="1"/>
  <c r="I26" i="3"/>
  <c r="L26" i="3" s="1"/>
  <c r="C26" i="3"/>
  <c r="F26" i="3" s="1"/>
  <c r="A27" i="3"/>
  <c r="B26" i="3"/>
  <c r="E26" i="3" s="1"/>
  <c r="D26" i="3"/>
  <c r="G26" i="3" s="1"/>
  <c r="H25" i="2"/>
  <c r="K25" i="2" s="1"/>
  <c r="I25" i="2"/>
  <c r="L25" i="2" s="1"/>
  <c r="J25" i="2"/>
  <c r="M25" i="2" s="1"/>
  <c r="C25" i="2"/>
  <c r="F25" i="2" s="1"/>
  <c r="B25" i="2"/>
  <c r="E25" i="2" s="1"/>
  <c r="G25" i="2"/>
  <c r="A26" i="2"/>
  <c r="D26" i="2" s="1"/>
  <c r="A30" i="6" l="1"/>
  <c r="D29" i="6"/>
  <c r="G29" i="6" s="1"/>
  <c r="H29" i="6"/>
  <c r="K29" i="6" s="1"/>
  <c r="B29" i="6"/>
  <c r="E29" i="6" s="1"/>
  <c r="J29" i="6"/>
  <c r="M29" i="6" s="1"/>
  <c r="I29" i="6"/>
  <c r="L29" i="6" s="1"/>
  <c r="C29" i="6"/>
  <c r="F29" i="6" s="1"/>
  <c r="D26" i="5"/>
  <c r="G26" i="5" s="1"/>
  <c r="C26" i="5"/>
  <c r="F26" i="5" s="1"/>
  <c r="J26" i="5"/>
  <c r="M26" i="5" s="1"/>
  <c r="B26" i="5"/>
  <c r="E26" i="5" s="1"/>
  <c r="I26" i="5"/>
  <c r="L26" i="5" s="1"/>
  <c r="H26" i="5"/>
  <c r="K26" i="5" s="1"/>
  <c r="A27" i="5"/>
  <c r="D27" i="3"/>
  <c r="G27" i="3" s="1"/>
  <c r="J27" i="3"/>
  <c r="M27" i="3" s="1"/>
  <c r="B27" i="3"/>
  <c r="E27" i="3" s="1"/>
  <c r="I27" i="3"/>
  <c r="L27" i="3" s="1"/>
  <c r="H27" i="3"/>
  <c r="K27" i="3" s="1"/>
  <c r="A28" i="3"/>
  <c r="C27" i="3"/>
  <c r="F27" i="3" s="1"/>
  <c r="A27" i="2"/>
  <c r="C26" i="2"/>
  <c r="F26" i="2" s="1"/>
  <c r="B26" i="2"/>
  <c r="E26" i="2" s="1"/>
  <c r="G26" i="2"/>
  <c r="I26" i="2"/>
  <c r="L26" i="2" s="1"/>
  <c r="H26" i="2"/>
  <c r="K26" i="2" s="1"/>
  <c r="J26" i="2"/>
  <c r="M26" i="2" s="1"/>
  <c r="A28" i="2" l="1"/>
  <c r="D28" i="2" s="1"/>
  <c r="G28" i="2" s="1"/>
  <c r="D27" i="2"/>
  <c r="G27" i="2" s="1"/>
  <c r="I30" i="6"/>
  <c r="L30" i="6" s="1"/>
  <c r="H30" i="6"/>
  <c r="K30" i="6" s="1"/>
  <c r="A31" i="6"/>
  <c r="C30" i="6"/>
  <c r="F30" i="6" s="1"/>
  <c r="J30" i="6"/>
  <c r="M30" i="6" s="1"/>
  <c r="D30" i="6"/>
  <c r="G30" i="6" s="1"/>
  <c r="B30" i="6"/>
  <c r="E30" i="6" s="1"/>
  <c r="A28" i="5"/>
  <c r="D27" i="5"/>
  <c r="G27" i="5" s="1"/>
  <c r="C27" i="5"/>
  <c r="F27" i="5" s="1"/>
  <c r="H27" i="5"/>
  <c r="K27" i="5" s="1"/>
  <c r="J27" i="5"/>
  <c r="M27" i="5" s="1"/>
  <c r="B27" i="5"/>
  <c r="E27" i="5" s="1"/>
  <c r="I27" i="5"/>
  <c r="L27" i="5" s="1"/>
  <c r="A29" i="3"/>
  <c r="I28" i="3"/>
  <c r="L28" i="3" s="1"/>
  <c r="D28" i="3"/>
  <c r="G28" i="3" s="1"/>
  <c r="C28" i="3"/>
  <c r="F28" i="3" s="1"/>
  <c r="J28" i="3"/>
  <c r="M28" i="3" s="1"/>
  <c r="B28" i="3"/>
  <c r="E28" i="3" s="1"/>
  <c r="H28" i="3"/>
  <c r="K28" i="3" s="1"/>
  <c r="H28" i="2"/>
  <c r="K28" i="2" s="1"/>
  <c r="I28" i="2"/>
  <c r="L28" i="2" s="1"/>
  <c r="H27" i="2"/>
  <c r="K27" i="2" s="1"/>
  <c r="I27" i="2"/>
  <c r="L27" i="2" s="1"/>
  <c r="C27" i="2"/>
  <c r="F27" i="2" s="1"/>
  <c r="J27" i="2"/>
  <c r="M27" i="2" s="1"/>
  <c r="B27" i="2"/>
  <c r="E27" i="2" s="1"/>
  <c r="A29" i="2" l="1"/>
  <c r="D29" i="2" s="1"/>
  <c r="G29" i="2" s="1"/>
  <c r="C28" i="2"/>
  <c r="F28" i="2" s="1"/>
  <c r="J28" i="2"/>
  <c r="M28" i="2" s="1"/>
  <c r="B28" i="2"/>
  <c r="E28" i="2" s="1"/>
  <c r="D31" i="6"/>
  <c r="G31" i="6" s="1"/>
  <c r="C31" i="6"/>
  <c r="F31" i="6" s="1"/>
  <c r="J31" i="6"/>
  <c r="M31" i="6" s="1"/>
  <c r="B31" i="6"/>
  <c r="E31" i="6" s="1"/>
  <c r="I31" i="6"/>
  <c r="L31" i="6" s="1"/>
  <c r="A32" i="6"/>
  <c r="H31" i="6"/>
  <c r="K31" i="6" s="1"/>
  <c r="J28" i="5"/>
  <c r="M28" i="5" s="1"/>
  <c r="B28" i="5"/>
  <c r="E28" i="5" s="1"/>
  <c r="I28" i="5"/>
  <c r="L28" i="5" s="1"/>
  <c r="H28" i="5"/>
  <c r="K28" i="5" s="1"/>
  <c r="A29" i="5"/>
  <c r="D28" i="5"/>
  <c r="G28" i="5" s="1"/>
  <c r="C28" i="5"/>
  <c r="F28" i="5" s="1"/>
  <c r="J29" i="3"/>
  <c r="M29" i="3" s="1"/>
  <c r="B29" i="3"/>
  <c r="E29" i="3" s="1"/>
  <c r="I29" i="3"/>
  <c r="L29" i="3" s="1"/>
  <c r="H29" i="3"/>
  <c r="K29" i="3" s="1"/>
  <c r="C29" i="3"/>
  <c r="F29" i="3" s="1"/>
  <c r="A30" i="3"/>
  <c r="D29" i="3"/>
  <c r="G29" i="3" s="1"/>
  <c r="I29" i="2" l="1"/>
  <c r="L29" i="2" s="1"/>
  <c r="A30" i="2"/>
  <c r="D30" i="2" s="1"/>
  <c r="G30" i="2" s="1"/>
  <c r="B29" i="2"/>
  <c r="E29" i="2" s="1"/>
  <c r="H29" i="2"/>
  <c r="K29" i="2" s="1"/>
  <c r="C29" i="2"/>
  <c r="F29" i="2" s="1"/>
  <c r="J29" i="2"/>
  <c r="M29" i="2" s="1"/>
  <c r="A33" i="6"/>
  <c r="D32" i="6"/>
  <c r="G32" i="6" s="1"/>
  <c r="I32" i="6"/>
  <c r="L32" i="6" s="1"/>
  <c r="C32" i="6"/>
  <c r="F32" i="6" s="1"/>
  <c r="B32" i="6"/>
  <c r="E32" i="6" s="1"/>
  <c r="J32" i="6"/>
  <c r="M32" i="6" s="1"/>
  <c r="H32" i="6"/>
  <c r="K32" i="6" s="1"/>
  <c r="D29" i="5"/>
  <c r="G29" i="5" s="1"/>
  <c r="C29" i="5"/>
  <c r="F29" i="5" s="1"/>
  <c r="J29" i="5"/>
  <c r="M29" i="5" s="1"/>
  <c r="B29" i="5"/>
  <c r="E29" i="5" s="1"/>
  <c r="A30" i="5"/>
  <c r="I29" i="5"/>
  <c r="L29" i="5" s="1"/>
  <c r="H29" i="5"/>
  <c r="K29" i="5" s="1"/>
  <c r="C30" i="3"/>
  <c r="F30" i="3" s="1"/>
  <c r="D30" i="3"/>
  <c r="G30" i="3" s="1"/>
  <c r="J30" i="3"/>
  <c r="M30" i="3" s="1"/>
  <c r="B30" i="3"/>
  <c r="E30" i="3" s="1"/>
  <c r="I30" i="3"/>
  <c r="L30" i="3" s="1"/>
  <c r="H30" i="3"/>
  <c r="K30" i="3" s="1"/>
  <c r="A31" i="3"/>
  <c r="C30" i="2" l="1"/>
  <c r="F30" i="2" s="1"/>
  <c r="A31" i="2"/>
  <c r="D31" i="2" s="1"/>
  <c r="J30" i="2"/>
  <c r="M30" i="2" s="1"/>
  <c r="I30" i="2"/>
  <c r="L30" i="2" s="1"/>
  <c r="H30" i="2"/>
  <c r="K30" i="2" s="1"/>
  <c r="B30" i="2"/>
  <c r="E30" i="2" s="1"/>
  <c r="J33" i="6"/>
  <c r="M33" i="6" s="1"/>
  <c r="B33" i="6"/>
  <c r="E33" i="6" s="1"/>
  <c r="I33" i="6"/>
  <c r="L33" i="6" s="1"/>
  <c r="H33" i="6"/>
  <c r="K33" i="6" s="1"/>
  <c r="D33" i="6"/>
  <c r="G33" i="6" s="1"/>
  <c r="C33" i="6"/>
  <c r="F33" i="6" s="1"/>
  <c r="A34" i="6"/>
  <c r="H30" i="5"/>
  <c r="K30" i="5" s="1"/>
  <c r="A31" i="5"/>
  <c r="I30" i="5"/>
  <c r="L30" i="5" s="1"/>
  <c r="D30" i="5"/>
  <c r="G30" i="5" s="1"/>
  <c r="C30" i="5"/>
  <c r="F30" i="5" s="1"/>
  <c r="J30" i="5"/>
  <c r="M30" i="5" s="1"/>
  <c r="B30" i="5"/>
  <c r="E30" i="5" s="1"/>
  <c r="J31" i="3"/>
  <c r="M31" i="3" s="1"/>
  <c r="H31" i="3"/>
  <c r="K31" i="3" s="1"/>
  <c r="A32" i="3"/>
  <c r="I31" i="3"/>
  <c r="L31" i="3" s="1"/>
  <c r="B31" i="3"/>
  <c r="E31" i="3" s="1"/>
  <c r="D31" i="3"/>
  <c r="G31" i="3" s="1"/>
  <c r="C31" i="3"/>
  <c r="F31" i="3" s="1"/>
  <c r="B31" i="2"/>
  <c r="E31" i="2" s="1"/>
  <c r="G31" i="2"/>
  <c r="H31" i="2"/>
  <c r="K31" i="2" s="1"/>
  <c r="I31" i="2"/>
  <c r="L31" i="2" s="1"/>
  <c r="C31" i="2"/>
  <c r="F31" i="2" s="1"/>
  <c r="J31" i="2"/>
  <c r="M31" i="2" s="1"/>
  <c r="A32" i="2"/>
  <c r="D32" i="2" s="1"/>
  <c r="D34" i="6" l="1"/>
  <c r="G34" i="6" s="1"/>
  <c r="C34" i="6"/>
  <c r="F34" i="6" s="1"/>
  <c r="J34" i="6"/>
  <c r="M34" i="6" s="1"/>
  <c r="B34" i="6"/>
  <c r="E34" i="6" s="1"/>
  <c r="A35" i="6"/>
  <c r="I34" i="6"/>
  <c r="L34" i="6" s="1"/>
  <c r="H34" i="6"/>
  <c r="K34" i="6" s="1"/>
  <c r="C31" i="5"/>
  <c r="F31" i="5" s="1"/>
  <c r="J31" i="5"/>
  <c r="M31" i="5" s="1"/>
  <c r="B31" i="5"/>
  <c r="E31" i="5" s="1"/>
  <c r="I31" i="5"/>
  <c r="L31" i="5" s="1"/>
  <c r="H31" i="5"/>
  <c r="K31" i="5" s="1"/>
  <c r="A32" i="5"/>
  <c r="D31" i="5"/>
  <c r="G31" i="5" s="1"/>
  <c r="C32" i="3"/>
  <c r="F32" i="3" s="1"/>
  <c r="J32" i="3"/>
  <c r="M32" i="3" s="1"/>
  <c r="I32" i="3"/>
  <c r="L32" i="3" s="1"/>
  <c r="A33" i="3"/>
  <c r="H32" i="3"/>
  <c r="K32" i="3" s="1"/>
  <c r="D32" i="3"/>
  <c r="G32" i="3" s="1"/>
  <c r="B32" i="3"/>
  <c r="E32" i="3" s="1"/>
  <c r="I32" i="2"/>
  <c r="L32" i="2" s="1"/>
  <c r="J32" i="2"/>
  <c r="M32" i="2" s="1"/>
  <c r="B32" i="2"/>
  <c r="E32" i="2" s="1"/>
  <c r="G32" i="2"/>
  <c r="C32" i="2"/>
  <c r="F32" i="2" s="1"/>
  <c r="H32" i="2"/>
  <c r="K32" i="2" s="1"/>
  <c r="A33" i="2"/>
  <c r="D33" i="2" s="1"/>
  <c r="H35" i="6" l="1"/>
  <c r="K35" i="6" s="1"/>
  <c r="A36" i="6"/>
  <c r="J35" i="6"/>
  <c r="M35" i="6" s="1"/>
  <c r="B35" i="6"/>
  <c r="E35" i="6" s="1"/>
  <c r="I35" i="6"/>
  <c r="L35" i="6" s="1"/>
  <c r="D35" i="6"/>
  <c r="G35" i="6" s="1"/>
  <c r="C35" i="6"/>
  <c r="F35" i="6" s="1"/>
  <c r="A33" i="5"/>
  <c r="D32" i="5"/>
  <c r="G32" i="5" s="1"/>
  <c r="C32" i="5"/>
  <c r="F32" i="5" s="1"/>
  <c r="J32" i="5"/>
  <c r="M32" i="5" s="1"/>
  <c r="B32" i="5"/>
  <c r="E32" i="5" s="1"/>
  <c r="I32" i="5"/>
  <c r="L32" i="5" s="1"/>
  <c r="H32" i="5"/>
  <c r="K32" i="5" s="1"/>
  <c r="J33" i="3"/>
  <c r="M33" i="3" s="1"/>
  <c r="B33" i="3"/>
  <c r="E33" i="3" s="1"/>
  <c r="H33" i="3"/>
  <c r="K33" i="3" s="1"/>
  <c r="A34" i="3"/>
  <c r="D33" i="3"/>
  <c r="G33" i="3" s="1"/>
  <c r="C33" i="3"/>
  <c r="F33" i="3" s="1"/>
  <c r="I33" i="3"/>
  <c r="L33" i="3" s="1"/>
  <c r="H33" i="2"/>
  <c r="K33" i="2" s="1"/>
  <c r="I33" i="2"/>
  <c r="L33" i="2" s="1"/>
  <c r="J33" i="2"/>
  <c r="M33" i="2" s="1"/>
  <c r="G33" i="2"/>
  <c r="C33" i="2"/>
  <c r="F33" i="2" s="1"/>
  <c r="B33" i="2"/>
  <c r="E33" i="2" s="1"/>
  <c r="A34" i="2"/>
  <c r="D34" i="2" s="1"/>
  <c r="C36" i="6" l="1"/>
  <c r="F36" i="6" s="1"/>
  <c r="J36" i="6"/>
  <c r="M36" i="6" s="1"/>
  <c r="B36" i="6"/>
  <c r="E36" i="6" s="1"/>
  <c r="I36" i="6"/>
  <c r="L36" i="6" s="1"/>
  <c r="H36" i="6"/>
  <c r="K36" i="6" s="1"/>
  <c r="A37" i="6"/>
  <c r="D36" i="6"/>
  <c r="G36" i="6" s="1"/>
  <c r="I33" i="5"/>
  <c r="L33" i="5" s="1"/>
  <c r="H33" i="5"/>
  <c r="K33" i="5" s="1"/>
  <c r="A34" i="5"/>
  <c r="J33" i="5"/>
  <c r="M33" i="5" s="1"/>
  <c r="D33" i="5"/>
  <c r="G33" i="5" s="1"/>
  <c r="C33" i="5"/>
  <c r="F33" i="5" s="1"/>
  <c r="B33" i="5"/>
  <c r="E33" i="5" s="1"/>
  <c r="C34" i="3"/>
  <c r="F34" i="3" s="1"/>
  <c r="I34" i="3"/>
  <c r="L34" i="3" s="1"/>
  <c r="H34" i="3"/>
  <c r="K34" i="3" s="1"/>
  <c r="J34" i="3"/>
  <c r="M34" i="3" s="1"/>
  <c r="D34" i="3"/>
  <c r="G34" i="3" s="1"/>
  <c r="A35" i="3"/>
  <c r="B34" i="3"/>
  <c r="E34" i="3" s="1"/>
  <c r="C34" i="2"/>
  <c r="F34" i="2" s="1"/>
  <c r="B34" i="2"/>
  <c r="E34" i="2" s="1"/>
  <c r="G34" i="2"/>
  <c r="H34" i="2"/>
  <c r="K34" i="2" s="1"/>
  <c r="I34" i="2"/>
  <c r="L34" i="2" s="1"/>
  <c r="J34" i="2"/>
  <c r="M34" i="2" s="1"/>
  <c r="A35" i="2"/>
  <c r="D35" i="2" s="1"/>
  <c r="A38" i="6" l="1"/>
  <c r="D37" i="6"/>
  <c r="G37" i="6" s="1"/>
  <c r="C37" i="6"/>
  <c r="F37" i="6" s="1"/>
  <c r="H37" i="6"/>
  <c r="K37" i="6" s="1"/>
  <c r="B37" i="6"/>
  <c r="E37" i="6" s="1"/>
  <c r="J37" i="6"/>
  <c r="M37" i="6" s="1"/>
  <c r="I37" i="6"/>
  <c r="L37" i="6" s="1"/>
  <c r="D34" i="5"/>
  <c r="G34" i="5" s="1"/>
  <c r="C34" i="5"/>
  <c r="F34" i="5" s="1"/>
  <c r="J34" i="5"/>
  <c r="M34" i="5" s="1"/>
  <c r="B34" i="5"/>
  <c r="E34" i="5" s="1"/>
  <c r="I34" i="5"/>
  <c r="L34" i="5" s="1"/>
  <c r="H34" i="5"/>
  <c r="K34" i="5" s="1"/>
  <c r="A35" i="5"/>
  <c r="H35" i="3"/>
  <c r="K35" i="3" s="1"/>
  <c r="A36" i="3"/>
  <c r="D35" i="3"/>
  <c r="G35" i="3" s="1"/>
  <c r="C35" i="3"/>
  <c r="F35" i="3" s="1"/>
  <c r="J35" i="3"/>
  <c r="M35" i="3" s="1"/>
  <c r="B35" i="3"/>
  <c r="E35" i="3" s="1"/>
  <c r="I35" i="3"/>
  <c r="L35" i="3" s="1"/>
  <c r="H35" i="2"/>
  <c r="K35" i="2" s="1"/>
  <c r="I35" i="2"/>
  <c r="L35" i="2" s="1"/>
  <c r="C35" i="2"/>
  <c r="F35" i="2" s="1"/>
  <c r="J35" i="2"/>
  <c r="M35" i="2" s="1"/>
  <c r="B35" i="2"/>
  <c r="E35" i="2" s="1"/>
  <c r="G35" i="2"/>
  <c r="A36" i="2"/>
  <c r="D36" i="2" s="1"/>
  <c r="I38" i="6" l="1"/>
  <c r="L38" i="6" s="1"/>
  <c r="H38" i="6"/>
  <c r="K38" i="6" s="1"/>
  <c r="A39" i="6"/>
  <c r="C38" i="6"/>
  <c r="F38" i="6" s="1"/>
  <c r="J38" i="6"/>
  <c r="M38" i="6" s="1"/>
  <c r="D38" i="6"/>
  <c r="G38" i="6" s="1"/>
  <c r="B38" i="6"/>
  <c r="E38" i="6" s="1"/>
  <c r="A36" i="5"/>
  <c r="D35" i="5"/>
  <c r="G35" i="5" s="1"/>
  <c r="H35" i="5"/>
  <c r="K35" i="5" s="1"/>
  <c r="C35" i="5"/>
  <c r="F35" i="5" s="1"/>
  <c r="J35" i="5"/>
  <c r="M35" i="5" s="1"/>
  <c r="B35" i="5"/>
  <c r="E35" i="5" s="1"/>
  <c r="I35" i="5"/>
  <c r="L35" i="5" s="1"/>
  <c r="C36" i="3"/>
  <c r="F36" i="3" s="1"/>
  <c r="I36" i="3"/>
  <c r="L36" i="3" s="1"/>
  <c r="A37" i="3"/>
  <c r="D36" i="3"/>
  <c r="G36" i="3" s="1"/>
  <c r="H36" i="3"/>
  <c r="K36" i="3" s="1"/>
  <c r="B36" i="3"/>
  <c r="E36" i="3" s="1"/>
  <c r="J36" i="3"/>
  <c r="M36" i="3" s="1"/>
  <c r="C36" i="2"/>
  <c r="F36" i="2" s="1"/>
  <c r="H36" i="2"/>
  <c r="K36" i="2" s="1"/>
  <c r="I36" i="2"/>
  <c r="L36" i="2" s="1"/>
  <c r="B36" i="2"/>
  <c r="E36" i="2" s="1"/>
  <c r="J36" i="2"/>
  <c r="M36" i="2" s="1"/>
  <c r="G36" i="2"/>
  <c r="A37" i="2"/>
  <c r="D37" i="2" s="1"/>
  <c r="D39" i="6" l="1"/>
  <c r="G39" i="6" s="1"/>
  <c r="C39" i="6"/>
  <c r="F39" i="6" s="1"/>
  <c r="J39" i="6"/>
  <c r="M39" i="6" s="1"/>
  <c r="B39" i="6"/>
  <c r="E39" i="6" s="1"/>
  <c r="I39" i="6"/>
  <c r="L39" i="6" s="1"/>
  <c r="A40" i="6"/>
  <c r="H39" i="6"/>
  <c r="K39" i="6" s="1"/>
  <c r="J36" i="5"/>
  <c r="M36" i="5" s="1"/>
  <c r="B36" i="5"/>
  <c r="E36" i="5" s="1"/>
  <c r="I36" i="5"/>
  <c r="L36" i="5" s="1"/>
  <c r="H36" i="5"/>
  <c r="K36" i="5" s="1"/>
  <c r="A37" i="5"/>
  <c r="D36" i="5"/>
  <c r="G36" i="5" s="1"/>
  <c r="C36" i="5"/>
  <c r="F36" i="5" s="1"/>
  <c r="A38" i="3"/>
  <c r="D37" i="3"/>
  <c r="G37" i="3" s="1"/>
  <c r="J37" i="3"/>
  <c r="M37" i="3" s="1"/>
  <c r="B37" i="3"/>
  <c r="E37" i="3" s="1"/>
  <c r="I37" i="3"/>
  <c r="L37" i="3" s="1"/>
  <c r="H37" i="3"/>
  <c r="K37" i="3" s="1"/>
  <c r="C37" i="3"/>
  <c r="F37" i="3" s="1"/>
  <c r="J37" i="2"/>
  <c r="M37" i="2" s="1"/>
  <c r="C37" i="2"/>
  <c r="F37" i="2" s="1"/>
  <c r="H37" i="2"/>
  <c r="K37" i="2" s="1"/>
  <c r="B37" i="2"/>
  <c r="E37" i="2" s="1"/>
  <c r="G37" i="2"/>
  <c r="I37" i="2"/>
  <c r="L37" i="2" s="1"/>
  <c r="A38" i="2"/>
  <c r="D38" i="2" s="1"/>
  <c r="A41" i="6" l="1"/>
  <c r="D40" i="6"/>
  <c r="G40" i="6" s="1"/>
  <c r="C40" i="6"/>
  <c r="F40" i="6" s="1"/>
  <c r="J40" i="6"/>
  <c r="M40" i="6" s="1"/>
  <c r="B40" i="6"/>
  <c r="E40" i="6" s="1"/>
  <c r="I40" i="6"/>
  <c r="L40" i="6" s="1"/>
  <c r="H40" i="6"/>
  <c r="K40" i="6" s="1"/>
  <c r="D37" i="5"/>
  <c r="G37" i="5" s="1"/>
  <c r="C37" i="5"/>
  <c r="F37" i="5" s="1"/>
  <c r="J37" i="5"/>
  <c r="M37" i="5" s="1"/>
  <c r="B37" i="5"/>
  <c r="E37" i="5" s="1"/>
  <c r="I37" i="5"/>
  <c r="L37" i="5" s="1"/>
  <c r="H37" i="5"/>
  <c r="K37" i="5" s="1"/>
  <c r="A38" i="5"/>
  <c r="I38" i="3"/>
  <c r="L38" i="3" s="1"/>
  <c r="H38" i="3"/>
  <c r="K38" i="3" s="1"/>
  <c r="A39" i="3"/>
  <c r="D38" i="3"/>
  <c r="G38" i="3" s="1"/>
  <c r="C38" i="3"/>
  <c r="F38" i="3" s="1"/>
  <c r="B38" i="3"/>
  <c r="E38" i="3" s="1"/>
  <c r="J38" i="3"/>
  <c r="M38" i="3" s="1"/>
  <c r="B38" i="2"/>
  <c r="E38" i="2" s="1"/>
  <c r="H38" i="2"/>
  <c r="K38" i="2" s="1"/>
  <c r="G38" i="2"/>
  <c r="I38" i="2"/>
  <c r="L38" i="2" s="1"/>
  <c r="J38" i="2"/>
  <c r="M38" i="2" s="1"/>
  <c r="C38" i="2"/>
  <c r="F38" i="2" s="1"/>
  <c r="A39" i="2"/>
  <c r="D39" i="2" s="1"/>
  <c r="J41" i="6" l="1"/>
  <c r="M41" i="6" s="1"/>
  <c r="B41" i="6"/>
  <c r="E41" i="6" s="1"/>
  <c r="I41" i="6"/>
  <c r="L41" i="6" s="1"/>
  <c r="H41" i="6"/>
  <c r="K41" i="6" s="1"/>
  <c r="A42" i="6"/>
  <c r="D41" i="6"/>
  <c r="G41" i="6" s="1"/>
  <c r="C41" i="6"/>
  <c r="F41" i="6" s="1"/>
  <c r="H38" i="5"/>
  <c r="K38" i="5" s="1"/>
  <c r="A39" i="5"/>
  <c r="I38" i="5"/>
  <c r="L38" i="5" s="1"/>
  <c r="D38" i="5"/>
  <c r="G38" i="5" s="1"/>
  <c r="C38" i="5"/>
  <c r="F38" i="5" s="1"/>
  <c r="J38" i="5"/>
  <c r="M38" i="5" s="1"/>
  <c r="B38" i="5"/>
  <c r="E38" i="5" s="1"/>
  <c r="D39" i="3"/>
  <c r="G39" i="3" s="1"/>
  <c r="C39" i="3"/>
  <c r="F39" i="3" s="1"/>
  <c r="J39" i="3"/>
  <c r="M39" i="3" s="1"/>
  <c r="B39" i="3"/>
  <c r="E39" i="3" s="1"/>
  <c r="I39" i="3"/>
  <c r="L39" i="3" s="1"/>
  <c r="H39" i="3"/>
  <c r="K39" i="3" s="1"/>
  <c r="A40" i="3"/>
  <c r="B39" i="2"/>
  <c r="E39" i="2" s="1"/>
  <c r="G39" i="2"/>
  <c r="H39" i="2"/>
  <c r="K39" i="2" s="1"/>
  <c r="I39" i="2"/>
  <c r="L39" i="2" s="1"/>
  <c r="C39" i="2"/>
  <c r="F39" i="2" s="1"/>
  <c r="J39" i="2"/>
  <c r="M39" i="2" s="1"/>
  <c r="A40" i="2"/>
  <c r="D40" i="2" s="1"/>
  <c r="D42" i="6" l="1"/>
  <c r="G42" i="6" s="1"/>
  <c r="C42" i="6"/>
  <c r="F42" i="6" s="1"/>
  <c r="J42" i="6"/>
  <c r="M42" i="6" s="1"/>
  <c r="B42" i="6"/>
  <c r="E42" i="6" s="1"/>
  <c r="I42" i="6"/>
  <c r="L42" i="6" s="1"/>
  <c r="H42" i="6"/>
  <c r="K42" i="6" s="1"/>
  <c r="A43" i="6"/>
  <c r="C39" i="5"/>
  <c r="F39" i="5" s="1"/>
  <c r="J39" i="5"/>
  <c r="M39" i="5" s="1"/>
  <c r="B39" i="5"/>
  <c r="E39" i="5" s="1"/>
  <c r="I39" i="5"/>
  <c r="L39" i="5" s="1"/>
  <c r="D39" i="5"/>
  <c r="G39" i="5" s="1"/>
  <c r="H39" i="5"/>
  <c r="K39" i="5" s="1"/>
  <c r="A40" i="5"/>
  <c r="A41" i="3"/>
  <c r="D40" i="3"/>
  <c r="G40" i="3" s="1"/>
  <c r="C40" i="3"/>
  <c r="F40" i="3" s="1"/>
  <c r="J40" i="3"/>
  <c r="M40" i="3" s="1"/>
  <c r="B40" i="3"/>
  <c r="E40" i="3" s="1"/>
  <c r="I40" i="3"/>
  <c r="L40" i="3" s="1"/>
  <c r="H40" i="3"/>
  <c r="K40" i="3" s="1"/>
  <c r="I40" i="2"/>
  <c r="L40" i="2" s="1"/>
  <c r="J40" i="2"/>
  <c r="M40" i="2" s="1"/>
  <c r="B40" i="2"/>
  <c r="E40" i="2" s="1"/>
  <c r="G40" i="2"/>
  <c r="H40" i="2"/>
  <c r="K40" i="2" s="1"/>
  <c r="C40" i="2"/>
  <c r="F40" i="2" s="1"/>
  <c r="A41" i="2"/>
  <c r="D41" i="2" s="1"/>
  <c r="H43" i="6" l="1"/>
  <c r="K43" i="6" s="1"/>
  <c r="A44" i="6"/>
  <c r="D43" i="6"/>
  <c r="G43" i="6" s="1"/>
  <c r="C43" i="6"/>
  <c r="F43" i="6" s="1"/>
  <c r="J43" i="6"/>
  <c r="M43" i="6" s="1"/>
  <c r="B43" i="6"/>
  <c r="E43" i="6" s="1"/>
  <c r="I43" i="6"/>
  <c r="L43" i="6" s="1"/>
  <c r="A41" i="5"/>
  <c r="D40" i="5"/>
  <c r="G40" i="5" s="1"/>
  <c r="C40" i="5"/>
  <c r="F40" i="5" s="1"/>
  <c r="J40" i="5"/>
  <c r="M40" i="5" s="1"/>
  <c r="B40" i="5"/>
  <c r="E40" i="5" s="1"/>
  <c r="I40" i="5"/>
  <c r="L40" i="5" s="1"/>
  <c r="H40" i="5"/>
  <c r="K40" i="5" s="1"/>
  <c r="J41" i="3"/>
  <c r="M41" i="3" s="1"/>
  <c r="B41" i="3"/>
  <c r="E41" i="3" s="1"/>
  <c r="I41" i="3"/>
  <c r="L41" i="3" s="1"/>
  <c r="H41" i="3"/>
  <c r="K41" i="3" s="1"/>
  <c r="A42" i="3"/>
  <c r="D41" i="3"/>
  <c r="G41" i="3" s="1"/>
  <c r="C41" i="3"/>
  <c r="F41" i="3" s="1"/>
  <c r="H41" i="2"/>
  <c r="K41" i="2" s="1"/>
  <c r="I41" i="2"/>
  <c r="L41" i="2" s="1"/>
  <c r="J41" i="2"/>
  <c r="M41" i="2" s="1"/>
  <c r="B41" i="2"/>
  <c r="E41" i="2" s="1"/>
  <c r="C41" i="2"/>
  <c r="F41" i="2" s="1"/>
  <c r="G41" i="2"/>
  <c r="A42" i="2"/>
  <c r="D42" i="2" s="1"/>
  <c r="C44" i="6" l="1"/>
  <c r="F44" i="6" s="1"/>
  <c r="J44" i="6"/>
  <c r="M44" i="6" s="1"/>
  <c r="B44" i="6"/>
  <c r="E44" i="6" s="1"/>
  <c r="I44" i="6"/>
  <c r="L44" i="6" s="1"/>
  <c r="H44" i="6"/>
  <c r="K44" i="6" s="1"/>
  <c r="A45" i="6"/>
  <c r="D44" i="6"/>
  <c r="G44" i="6" s="1"/>
  <c r="I41" i="5"/>
  <c r="L41" i="5" s="1"/>
  <c r="H41" i="5"/>
  <c r="K41" i="5" s="1"/>
  <c r="A42" i="5"/>
  <c r="D41" i="5"/>
  <c r="G41" i="5" s="1"/>
  <c r="B41" i="5"/>
  <c r="E41" i="5" s="1"/>
  <c r="C41" i="5"/>
  <c r="F41" i="5" s="1"/>
  <c r="J41" i="5"/>
  <c r="M41" i="5" s="1"/>
  <c r="D42" i="3"/>
  <c r="G42" i="3" s="1"/>
  <c r="C42" i="3"/>
  <c r="F42" i="3" s="1"/>
  <c r="J42" i="3"/>
  <c r="M42" i="3" s="1"/>
  <c r="B42" i="3"/>
  <c r="E42" i="3" s="1"/>
  <c r="I42" i="3"/>
  <c r="L42" i="3" s="1"/>
  <c r="H42" i="3"/>
  <c r="K42" i="3" s="1"/>
  <c r="A43" i="3"/>
  <c r="C42" i="2"/>
  <c r="F42" i="2" s="1"/>
  <c r="B42" i="2"/>
  <c r="E42" i="2" s="1"/>
  <c r="G42" i="2"/>
  <c r="H42" i="2"/>
  <c r="K42" i="2" s="1"/>
  <c r="I42" i="2"/>
  <c r="L42" i="2" s="1"/>
  <c r="J42" i="2"/>
  <c r="M42" i="2" s="1"/>
  <c r="A43" i="2"/>
  <c r="D43" i="2" s="1"/>
  <c r="A46" i="6" l="1"/>
  <c r="D45" i="6"/>
  <c r="G45" i="6" s="1"/>
  <c r="C45" i="6"/>
  <c r="F45" i="6" s="1"/>
  <c r="J45" i="6"/>
  <c r="M45" i="6" s="1"/>
  <c r="B45" i="6"/>
  <c r="E45" i="6" s="1"/>
  <c r="I45" i="6"/>
  <c r="L45" i="6" s="1"/>
  <c r="H45" i="6"/>
  <c r="K45" i="6" s="1"/>
  <c r="D42" i="5"/>
  <c r="G42" i="5" s="1"/>
  <c r="C42" i="5"/>
  <c r="F42" i="5" s="1"/>
  <c r="J42" i="5"/>
  <c r="M42" i="5" s="1"/>
  <c r="B42" i="5"/>
  <c r="E42" i="5" s="1"/>
  <c r="I42" i="5"/>
  <c r="L42" i="5" s="1"/>
  <c r="H42" i="5"/>
  <c r="K42" i="5" s="1"/>
  <c r="A43" i="5"/>
  <c r="H43" i="3"/>
  <c r="K43" i="3" s="1"/>
  <c r="A44" i="3"/>
  <c r="D43" i="3"/>
  <c r="G43" i="3" s="1"/>
  <c r="C43" i="3"/>
  <c r="F43" i="3" s="1"/>
  <c r="J43" i="3"/>
  <c r="M43" i="3" s="1"/>
  <c r="B43" i="3"/>
  <c r="E43" i="3" s="1"/>
  <c r="I43" i="3"/>
  <c r="L43" i="3" s="1"/>
  <c r="H43" i="2"/>
  <c r="K43" i="2" s="1"/>
  <c r="I43" i="2"/>
  <c r="L43" i="2" s="1"/>
  <c r="C43" i="2"/>
  <c r="F43" i="2" s="1"/>
  <c r="J43" i="2"/>
  <c r="M43" i="2" s="1"/>
  <c r="B43" i="2"/>
  <c r="E43" i="2" s="1"/>
  <c r="G43" i="2"/>
  <c r="A44" i="2"/>
  <c r="D44" i="2" s="1"/>
  <c r="I46" i="6" l="1"/>
  <c r="L46" i="6" s="1"/>
  <c r="H46" i="6"/>
  <c r="K46" i="6" s="1"/>
  <c r="A47" i="6"/>
  <c r="D46" i="6"/>
  <c r="G46" i="6" s="1"/>
  <c r="C46" i="6"/>
  <c r="F46" i="6" s="1"/>
  <c r="J46" i="6"/>
  <c r="M46" i="6" s="1"/>
  <c r="B46" i="6"/>
  <c r="E46" i="6" s="1"/>
  <c r="A44" i="5"/>
  <c r="D43" i="5"/>
  <c r="G43" i="5" s="1"/>
  <c r="C43" i="5"/>
  <c r="F43" i="5" s="1"/>
  <c r="J43" i="5"/>
  <c r="M43" i="5" s="1"/>
  <c r="B43" i="5"/>
  <c r="E43" i="5" s="1"/>
  <c r="I43" i="5"/>
  <c r="L43" i="5" s="1"/>
  <c r="H43" i="5"/>
  <c r="K43" i="5" s="1"/>
  <c r="C44" i="3"/>
  <c r="F44" i="3" s="1"/>
  <c r="J44" i="3"/>
  <c r="M44" i="3" s="1"/>
  <c r="B44" i="3"/>
  <c r="E44" i="3" s="1"/>
  <c r="I44" i="3"/>
  <c r="L44" i="3" s="1"/>
  <c r="H44" i="3"/>
  <c r="K44" i="3" s="1"/>
  <c r="A45" i="3"/>
  <c r="D44" i="3"/>
  <c r="G44" i="3" s="1"/>
  <c r="C44" i="2"/>
  <c r="F44" i="2" s="1"/>
  <c r="H44" i="2"/>
  <c r="K44" i="2" s="1"/>
  <c r="I44" i="2"/>
  <c r="L44" i="2" s="1"/>
  <c r="B44" i="2"/>
  <c r="E44" i="2" s="1"/>
  <c r="J44" i="2"/>
  <c r="M44" i="2" s="1"/>
  <c r="A45" i="2"/>
  <c r="D45" i="2" s="1"/>
  <c r="D47" i="6" l="1"/>
  <c r="G47" i="6" s="1"/>
  <c r="C47" i="6"/>
  <c r="F47" i="6" s="1"/>
  <c r="J47" i="6"/>
  <c r="M47" i="6" s="1"/>
  <c r="B47" i="6"/>
  <c r="E47" i="6" s="1"/>
  <c r="I47" i="6"/>
  <c r="L47" i="6" s="1"/>
  <c r="H47" i="6"/>
  <c r="K47" i="6" s="1"/>
  <c r="A48" i="6"/>
  <c r="J44" i="5"/>
  <c r="M44" i="5" s="1"/>
  <c r="B44" i="5"/>
  <c r="E44" i="5" s="1"/>
  <c r="C44" i="5"/>
  <c r="F44" i="5" s="1"/>
  <c r="A45" i="5"/>
  <c r="I44" i="5"/>
  <c r="L44" i="5" s="1"/>
  <c r="H44" i="5"/>
  <c r="K44" i="5" s="1"/>
  <c r="D44" i="5"/>
  <c r="G44" i="5" s="1"/>
  <c r="A46" i="3"/>
  <c r="D45" i="3"/>
  <c r="G45" i="3" s="1"/>
  <c r="C45" i="3"/>
  <c r="F45" i="3" s="1"/>
  <c r="J45" i="3"/>
  <c r="M45" i="3" s="1"/>
  <c r="B45" i="3"/>
  <c r="E45" i="3" s="1"/>
  <c r="I45" i="3"/>
  <c r="L45" i="3" s="1"/>
  <c r="H45" i="3"/>
  <c r="K45" i="3" s="1"/>
  <c r="J45" i="2"/>
  <c r="M45" i="2" s="1"/>
  <c r="C45" i="2"/>
  <c r="F45" i="2" s="1"/>
  <c r="I45" i="2"/>
  <c r="L45" i="2" s="1"/>
  <c r="H45" i="2"/>
  <c r="K45" i="2" s="1"/>
  <c r="B45" i="2"/>
  <c r="E45" i="2" s="1"/>
  <c r="G45" i="2"/>
  <c r="A46" i="2"/>
  <c r="D46" i="2" s="1"/>
  <c r="G44" i="2"/>
  <c r="A49" i="6" l="1"/>
  <c r="D48" i="6"/>
  <c r="G48" i="6" s="1"/>
  <c r="C48" i="6"/>
  <c r="F48" i="6" s="1"/>
  <c r="J48" i="6"/>
  <c r="M48" i="6" s="1"/>
  <c r="B48" i="6"/>
  <c r="E48" i="6" s="1"/>
  <c r="I48" i="6"/>
  <c r="L48" i="6" s="1"/>
  <c r="H48" i="6"/>
  <c r="K48" i="6" s="1"/>
  <c r="A46" i="5"/>
  <c r="D45" i="5"/>
  <c r="G45" i="5" s="1"/>
  <c r="J45" i="5"/>
  <c r="M45" i="5" s="1"/>
  <c r="B45" i="5"/>
  <c r="E45" i="5" s="1"/>
  <c r="I45" i="5"/>
  <c r="L45" i="5" s="1"/>
  <c r="H45" i="5"/>
  <c r="K45" i="5" s="1"/>
  <c r="C45" i="5"/>
  <c r="F45" i="5" s="1"/>
  <c r="I46" i="3"/>
  <c r="L46" i="3" s="1"/>
  <c r="H46" i="3"/>
  <c r="K46" i="3" s="1"/>
  <c r="A47" i="3"/>
  <c r="D46" i="3"/>
  <c r="G46" i="3" s="1"/>
  <c r="C46" i="3"/>
  <c r="F46" i="3" s="1"/>
  <c r="J46" i="3"/>
  <c r="M46" i="3" s="1"/>
  <c r="B46" i="3"/>
  <c r="E46" i="3" s="1"/>
  <c r="B46" i="2"/>
  <c r="E46" i="2" s="1"/>
  <c r="H46" i="2"/>
  <c r="K46" i="2" s="1"/>
  <c r="G46" i="2"/>
  <c r="I46" i="2"/>
  <c r="L46" i="2" s="1"/>
  <c r="J46" i="2"/>
  <c r="M46" i="2" s="1"/>
  <c r="C46" i="2"/>
  <c r="F46" i="2" s="1"/>
  <c r="A47" i="2"/>
  <c r="D47" i="2" s="1"/>
  <c r="J49" i="6" l="1"/>
  <c r="M49" i="6" s="1"/>
  <c r="B49" i="6"/>
  <c r="E49" i="6" s="1"/>
  <c r="I49" i="6"/>
  <c r="L49" i="6" s="1"/>
  <c r="H49" i="6"/>
  <c r="K49" i="6" s="1"/>
  <c r="A50" i="6"/>
  <c r="D49" i="6"/>
  <c r="G49" i="6" s="1"/>
  <c r="C49" i="6"/>
  <c r="F49" i="6" s="1"/>
  <c r="I46" i="5"/>
  <c r="L46" i="5" s="1"/>
  <c r="H46" i="5"/>
  <c r="K46" i="5" s="1"/>
  <c r="C46" i="5"/>
  <c r="F46" i="5" s="1"/>
  <c r="B46" i="5"/>
  <c r="E46" i="5" s="1"/>
  <c r="A47" i="5"/>
  <c r="J46" i="5"/>
  <c r="M46" i="5" s="1"/>
  <c r="D46" i="5"/>
  <c r="G46" i="5" s="1"/>
  <c r="D47" i="3"/>
  <c r="G47" i="3" s="1"/>
  <c r="C47" i="3"/>
  <c r="F47" i="3" s="1"/>
  <c r="J47" i="3"/>
  <c r="M47" i="3" s="1"/>
  <c r="B47" i="3"/>
  <c r="E47" i="3" s="1"/>
  <c r="I47" i="3"/>
  <c r="L47" i="3" s="1"/>
  <c r="H47" i="3"/>
  <c r="K47" i="3" s="1"/>
  <c r="A48" i="3"/>
  <c r="B47" i="2"/>
  <c r="E47" i="2" s="1"/>
  <c r="G47" i="2"/>
  <c r="H47" i="2"/>
  <c r="K47" i="2" s="1"/>
  <c r="I47" i="2"/>
  <c r="L47" i="2" s="1"/>
  <c r="C47" i="2"/>
  <c r="F47" i="2" s="1"/>
  <c r="J47" i="2"/>
  <c r="M47" i="2" s="1"/>
  <c r="A48" i="2"/>
  <c r="D48" i="2" s="1"/>
  <c r="D50" i="6" l="1"/>
  <c r="G50" i="6" s="1"/>
  <c r="C50" i="6"/>
  <c r="F50" i="6" s="1"/>
  <c r="J50" i="6"/>
  <c r="M50" i="6" s="1"/>
  <c r="B50" i="6"/>
  <c r="E50" i="6" s="1"/>
  <c r="I50" i="6"/>
  <c r="L50" i="6" s="1"/>
  <c r="H50" i="6"/>
  <c r="K50" i="6" s="1"/>
  <c r="A51" i="6"/>
  <c r="D47" i="5"/>
  <c r="G47" i="5" s="1"/>
  <c r="C47" i="5"/>
  <c r="F47" i="5" s="1"/>
  <c r="J47" i="5"/>
  <c r="M47" i="5" s="1"/>
  <c r="B47" i="5"/>
  <c r="E47" i="5" s="1"/>
  <c r="H47" i="5"/>
  <c r="K47" i="5" s="1"/>
  <c r="A48" i="5"/>
  <c r="I47" i="5"/>
  <c r="L47" i="5" s="1"/>
  <c r="A49" i="3"/>
  <c r="D48" i="3"/>
  <c r="G48" i="3" s="1"/>
  <c r="C48" i="3"/>
  <c r="F48" i="3" s="1"/>
  <c r="J48" i="3"/>
  <c r="M48" i="3" s="1"/>
  <c r="B48" i="3"/>
  <c r="E48" i="3" s="1"/>
  <c r="I48" i="3"/>
  <c r="L48" i="3" s="1"/>
  <c r="H48" i="3"/>
  <c r="K48" i="3" s="1"/>
  <c r="I48" i="2"/>
  <c r="L48" i="2" s="1"/>
  <c r="J48" i="2"/>
  <c r="M48" i="2" s="1"/>
  <c r="B48" i="2"/>
  <c r="E48" i="2" s="1"/>
  <c r="G48" i="2"/>
  <c r="H48" i="2"/>
  <c r="K48" i="2" s="1"/>
  <c r="C48" i="2"/>
  <c r="F48" i="2" s="1"/>
  <c r="A49" i="2"/>
  <c r="D49" i="2" s="1"/>
  <c r="H51" i="6" l="1"/>
  <c r="K51" i="6" s="1"/>
  <c r="A52" i="6"/>
  <c r="D51" i="6"/>
  <c r="G51" i="6" s="1"/>
  <c r="C51" i="6"/>
  <c r="F51" i="6" s="1"/>
  <c r="J51" i="6"/>
  <c r="M51" i="6" s="1"/>
  <c r="B51" i="6"/>
  <c r="E51" i="6" s="1"/>
  <c r="I51" i="6"/>
  <c r="L51" i="6" s="1"/>
  <c r="A49" i="5"/>
  <c r="C48" i="5"/>
  <c r="F48" i="5" s="1"/>
  <c r="I48" i="5"/>
  <c r="L48" i="5" s="1"/>
  <c r="H48" i="5"/>
  <c r="K48" i="5" s="1"/>
  <c r="D48" i="5"/>
  <c r="G48" i="5" s="1"/>
  <c r="B48" i="5"/>
  <c r="E48" i="5" s="1"/>
  <c r="J48" i="5"/>
  <c r="M48" i="5" s="1"/>
  <c r="J49" i="3"/>
  <c r="M49" i="3" s="1"/>
  <c r="B49" i="3"/>
  <c r="E49" i="3" s="1"/>
  <c r="I49" i="3"/>
  <c r="L49" i="3" s="1"/>
  <c r="H49" i="3"/>
  <c r="K49" i="3" s="1"/>
  <c r="A50" i="3"/>
  <c r="D49" i="3"/>
  <c r="G49" i="3" s="1"/>
  <c r="C49" i="3"/>
  <c r="F49" i="3" s="1"/>
  <c r="H49" i="2"/>
  <c r="K49" i="2" s="1"/>
  <c r="I49" i="2"/>
  <c r="L49" i="2" s="1"/>
  <c r="J49" i="2"/>
  <c r="M49" i="2" s="1"/>
  <c r="C49" i="2"/>
  <c r="F49" i="2" s="1"/>
  <c r="G49" i="2"/>
  <c r="B49" i="2"/>
  <c r="E49" i="2" s="1"/>
  <c r="A50" i="2"/>
  <c r="D50" i="2" s="1"/>
  <c r="C52" i="6" l="1"/>
  <c r="F52" i="6" s="1"/>
  <c r="J52" i="6"/>
  <c r="M52" i="6" s="1"/>
  <c r="B52" i="6"/>
  <c r="E52" i="6" s="1"/>
  <c r="I52" i="6"/>
  <c r="L52" i="6" s="1"/>
  <c r="H52" i="6"/>
  <c r="K52" i="6" s="1"/>
  <c r="A53" i="6"/>
  <c r="D52" i="6"/>
  <c r="G52" i="6" s="1"/>
  <c r="J49" i="5"/>
  <c r="M49" i="5" s="1"/>
  <c r="B49" i="5"/>
  <c r="E49" i="5" s="1"/>
  <c r="I49" i="5"/>
  <c r="L49" i="5" s="1"/>
  <c r="H49" i="5"/>
  <c r="K49" i="5" s="1"/>
  <c r="A50" i="5"/>
  <c r="D49" i="5"/>
  <c r="G49" i="5" s="1"/>
  <c r="C49" i="5"/>
  <c r="F49" i="5" s="1"/>
  <c r="D50" i="3"/>
  <c r="G50" i="3" s="1"/>
  <c r="C50" i="3"/>
  <c r="F50" i="3" s="1"/>
  <c r="J50" i="3"/>
  <c r="M50" i="3" s="1"/>
  <c r="B50" i="3"/>
  <c r="E50" i="3" s="1"/>
  <c r="I50" i="3"/>
  <c r="L50" i="3" s="1"/>
  <c r="H50" i="3"/>
  <c r="K50" i="3" s="1"/>
  <c r="A51" i="3"/>
  <c r="C50" i="2"/>
  <c r="F50" i="2" s="1"/>
  <c r="B50" i="2"/>
  <c r="E50" i="2" s="1"/>
  <c r="G50" i="2"/>
  <c r="H50" i="2"/>
  <c r="K50" i="2" s="1"/>
  <c r="I50" i="2"/>
  <c r="L50" i="2" s="1"/>
  <c r="J50" i="2"/>
  <c r="M50" i="2" s="1"/>
  <c r="A51" i="2"/>
  <c r="D51" i="2" s="1"/>
  <c r="A54" i="6" l="1"/>
  <c r="D53" i="6"/>
  <c r="G53" i="6" s="1"/>
  <c r="C53" i="6"/>
  <c r="F53" i="6" s="1"/>
  <c r="J53" i="6"/>
  <c r="M53" i="6" s="1"/>
  <c r="B53" i="6"/>
  <c r="E53" i="6" s="1"/>
  <c r="I53" i="6"/>
  <c r="L53" i="6" s="1"/>
  <c r="H53" i="6"/>
  <c r="K53" i="6" s="1"/>
  <c r="D50" i="5"/>
  <c r="G50" i="5" s="1"/>
  <c r="C50" i="5"/>
  <c r="F50" i="5" s="1"/>
  <c r="I50" i="5"/>
  <c r="L50" i="5" s="1"/>
  <c r="A51" i="5"/>
  <c r="J50" i="5"/>
  <c r="M50" i="5" s="1"/>
  <c r="H50" i="5"/>
  <c r="K50" i="5" s="1"/>
  <c r="B50" i="5"/>
  <c r="E50" i="5" s="1"/>
  <c r="H51" i="3"/>
  <c r="K51" i="3" s="1"/>
  <c r="A52" i="3"/>
  <c r="D51" i="3"/>
  <c r="G51" i="3" s="1"/>
  <c r="C51" i="3"/>
  <c r="F51" i="3" s="1"/>
  <c r="J51" i="3"/>
  <c r="M51" i="3" s="1"/>
  <c r="B51" i="3"/>
  <c r="E51" i="3" s="1"/>
  <c r="I51" i="3"/>
  <c r="L51" i="3" s="1"/>
  <c r="H51" i="2"/>
  <c r="K51" i="2" s="1"/>
  <c r="I51" i="2"/>
  <c r="L51" i="2" s="1"/>
  <c r="C51" i="2"/>
  <c r="F51" i="2" s="1"/>
  <c r="J51" i="2"/>
  <c r="M51" i="2" s="1"/>
  <c r="B51" i="2"/>
  <c r="E51" i="2" s="1"/>
  <c r="G51" i="2"/>
  <c r="A52" i="2"/>
  <c r="D52" i="2" s="1"/>
  <c r="I54" i="6" l="1"/>
  <c r="L54" i="6" s="1"/>
  <c r="H54" i="6"/>
  <c r="K54" i="6" s="1"/>
  <c r="A55" i="6"/>
  <c r="D54" i="6"/>
  <c r="G54" i="6" s="1"/>
  <c r="C54" i="6"/>
  <c r="F54" i="6" s="1"/>
  <c r="J54" i="6"/>
  <c r="M54" i="6" s="1"/>
  <c r="B54" i="6"/>
  <c r="E54" i="6" s="1"/>
  <c r="H51" i="5"/>
  <c r="K51" i="5" s="1"/>
  <c r="A52" i="5"/>
  <c r="D51" i="5"/>
  <c r="G51" i="5" s="1"/>
  <c r="B51" i="5"/>
  <c r="E51" i="5" s="1"/>
  <c r="J51" i="5"/>
  <c r="M51" i="5" s="1"/>
  <c r="I51" i="5"/>
  <c r="L51" i="5" s="1"/>
  <c r="C51" i="5"/>
  <c r="F51" i="5" s="1"/>
  <c r="C52" i="3"/>
  <c r="F52" i="3" s="1"/>
  <c r="J52" i="3"/>
  <c r="M52" i="3" s="1"/>
  <c r="B52" i="3"/>
  <c r="E52" i="3" s="1"/>
  <c r="I52" i="3"/>
  <c r="L52" i="3" s="1"/>
  <c r="H52" i="3"/>
  <c r="K52" i="3" s="1"/>
  <c r="A53" i="3"/>
  <c r="D52" i="3"/>
  <c r="G52" i="3" s="1"/>
  <c r="C52" i="2"/>
  <c r="F52" i="2" s="1"/>
  <c r="H52" i="2"/>
  <c r="K52" i="2" s="1"/>
  <c r="I52" i="2"/>
  <c r="L52" i="2" s="1"/>
  <c r="B52" i="2"/>
  <c r="E52" i="2" s="1"/>
  <c r="J52" i="2"/>
  <c r="M52" i="2" s="1"/>
  <c r="G52" i="2"/>
  <c r="A53" i="2"/>
  <c r="D53" i="2" s="1"/>
  <c r="D55" i="6" l="1"/>
  <c r="G55" i="6" s="1"/>
  <c r="C55" i="6"/>
  <c r="F55" i="6" s="1"/>
  <c r="J55" i="6"/>
  <c r="M55" i="6" s="1"/>
  <c r="B55" i="6"/>
  <c r="E55" i="6" s="1"/>
  <c r="I55" i="6"/>
  <c r="L55" i="6" s="1"/>
  <c r="H55" i="6"/>
  <c r="K55" i="6" s="1"/>
  <c r="A56" i="6"/>
  <c r="C52" i="5"/>
  <c r="F52" i="5" s="1"/>
  <c r="J52" i="5"/>
  <c r="M52" i="5" s="1"/>
  <c r="B52" i="5"/>
  <c r="E52" i="5" s="1"/>
  <c r="I52" i="5"/>
  <c r="L52" i="5" s="1"/>
  <c r="A53" i="5"/>
  <c r="H52" i="5"/>
  <c r="K52" i="5" s="1"/>
  <c r="D52" i="5"/>
  <c r="G52" i="5" s="1"/>
  <c r="A54" i="3"/>
  <c r="D53" i="3"/>
  <c r="G53" i="3" s="1"/>
  <c r="C53" i="3"/>
  <c r="F53" i="3" s="1"/>
  <c r="J53" i="3"/>
  <c r="M53" i="3" s="1"/>
  <c r="B53" i="3"/>
  <c r="E53" i="3" s="1"/>
  <c r="I53" i="3"/>
  <c r="L53" i="3" s="1"/>
  <c r="H53" i="3"/>
  <c r="K53" i="3" s="1"/>
  <c r="J53" i="2"/>
  <c r="M53" i="2" s="1"/>
  <c r="C53" i="2"/>
  <c r="F53" i="2" s="1"/>
  <c r="B53" i="2"/>
  <c r="E53" i="2" s="1"/>
  <c r="G53" i="2"/>
  <c r="H53" i="2"/>
  <c r="K53" i="2" s="1"/>
  <c r="I53" i="2"/>
  <c r="L53" i="2" s="1"/>
  <c r="A54" i="2"/>
  <c r="D54" i="2" s="1"/>
  <c r="A57" i="6" l="1"/>
  <c r="D56" i="6"/>
  <c r="G56" i="6" s="1"/>
  <c r="C56" i="6"/>
  <c r="F56" i="6" s="1"/>
  <c r="J56" i="6"/>
  <c r="M56" i="6" s="1"/>
  <c r="B56" i="6"/>
  <c r="E56" i="6" s="1"/>
  <c r="I56" i="6"/>
  <c r="L56" i="6" s="1"/>
  <c r="H56" i="6"/>
  <c r="K56" i="6" s="1"/>
  <c r="A54" i="5"/>
  <c r="D53" i="5"/>
  <c r="G53" i="5" s="1"/>
  <c r="J53" i="5"/>
  <c r="M53" i="5" s="1"/>
  <c r="B53" i="5"/>
  <c r="E53" i="5" s="1"/>
  <c r="I53" i="5"/>
  <c r="L53" i="5" s="1"/>
  <c r="H53" i="5"/>
  <c r="K53" i="5" s="1"/>
  <c r="C53" i="5"/>
  <c r="F53" i="5" s="1"/>
  <c r="I54" i="3"/>
  <c r="L54" i="3" s="1"/>
  <c r="H54" i="3"/>
  <c r="K54" i="3" s="1"/>
  <c r="A55" i="3"/>
  <c r="D54" i="3"/>
  <c r="G54" i="3" s="1"/>
  <c r="C54" i="3"/>
  <c r="F54" i="3" s="1"/>
  <c r="J54" i="3"/>
  <c r="M54" i="3" s="1"/>
  <c r="B54" i="3"/>
  <c r="E54" i="3" s="1"/>
  <c r="B54" i="2"/>
  <c r="E54" i="2" s="1"/>
  <c r="H54" i="2"/>
  <c r="K54" i="2" s="1"/>
  <c r="G54" i="2"/>
  <c r="I54" i="2"/>
  <c r="L54" i="2" s="1"/>
  <c r="J54" i="2"/>
  <c r="M54" i="2" s="1"/>
  <c r="C54" i="2"/>
  <c r="F54" i="2" s="1"/>
  <c r="A55" i="2"/>
  <c r="D55" i="2" s="1"/>
  <c r="J57" i="6" l="1"/>
  <c r="M57" i="6" s="1"/>
  <c r="B57" i="6"/>
  <c r="E57" i="6" s="1"/>
  <c r="I57" i="6"/>
  <c r="L57" i="6" s="1"/>
  <c r="H57" i="6"/>
  <c r="K57" i="6" s="1"/>
  <c r="A58" i="6"/>
  <c r="D57" i="6"/>
  <c r="G57" i="6" s="1"/>
  <c r="C57" i="6"/>
  <c r="F57" i="6" s="1"/>
  <c r="I54" i="5"/>
  <c r="L54" i="5" s="1"/>
  <c r="H54" i="5"/>
  <c r="K54" i="5" s="1"/>
  <c r="D54" i="5"/>
  <c r="G54" i="5" s="1"/>
  <c r="C54" i="5"/>
  <c r="F54" i="5" s="1"/>
  <c r="B54" i="5"/>
  <c r="E54" i="5" s="1"/>
  <c r="A55" i="5"/>
  <c r="J54" i="5"/>
  <c r="M54" i="5" s="1"/>
  <c r="D55" i="3"/>
  <c r="G55" i="3" s="1"/>
  <c r="C55" i="3"/>
  <c r="F55" i="3" s="1"/>
  <c r="J55" i="3"/>
  <c r="M55" i="3" s="1"/>
  <c r="B55" i="3"/>
  <c r="E55" i="3" s="1"/>
  <c r="I55" i="3"/>
  <c r="L55" i="3" s="1"/>
  <c r="H55" i="3"/>
  <c r="K55" i="3" s="1"/>
  <c r="A56" i="3"/>
  <c r="B55" i="2"/>
  <c r="E55" i="2" s="1"/>
  <c r="G55" i="2"/>
  <c r="H55" i="2"/>
  <c r="K55" i="2" s="1"/>
  <c r="I55" i="2"/>
  <c r="L55" i="2" s="1"/>
  <c r="C55" i="2"/>
  <c r="F55" i="2" s="1"/>
  <c r="J55" i="2"/>
  <c r="M55" i="2" s="1"/>
  <c r="A56" i="2"/>
  <c r="D56" i="2" s="1"/>
  <c r="D58" i="6" l="1"/>
  <c r="G58" i="6" s="1"/>
  <c r="C58" i="6"/>
  <c r="F58" i="6" s="1"/>
  <c r="J58" i="6"/>
  <c r="M58" i="6" s="1"/>
  <c r="B58" i="6"/>
  <c r="E58" i="6" s="1"/>
  <c r="I58" i="6"/>
  <c r="L58" i="6" s="1"/>
  <c r="H58" i="6"/>
  <c r="K58" i="6" s="1"/>
  <c r="A59" i="6"/>
  <c r="D55" i="5"/>
  <c r="G55" i="5" s="1"/>
  <c r="C55" i="5"/>
  <c r="F55" i="5" s="1"/>
  <c r="J55" i="5"/>
  <c r="M55" i="5" s="1"/>
  <c r="B55" i="5"/>
  <c r="E55" i="5" s="1"/>
  <c r="H55" i="5"/>
  <c r="K55" i="5" s="1"/>
  <c r="I55" i="5"/>
  <c r="L55" i="5" s="1"/>
  <c r="A56" i="5"/>
  <c r="A57" i="3"/>
  <c r="D56" i="3"/>
  <c r="G56" i="3" s="1"/>
  <c r="C56" i="3"/>
  <c r="F56" i="3" s="1"/>
  <c r="J56" i="3"/>
  <c r="M56" i="3" s="1"/>
  <c r="B56" i="3"/>
  <c r="E56" i="3" s="1"/>
  <c r="I56" i="3"/>
  <c r="L56" i="3" s="1"/>
  <c r="H56" i="3"/>
  <c r="K56" i="3" s="1"/>
  <c r="I56" i="2"/>
  <c r="L56" i="2" s="1"/>
  <c r="J56" i="2"/>
  <c r="M56" i="2" s="1"/>
  <c r="B56" i="2"/>
  <c r="E56" i="2" s="1"/>
  <c r="G56" i="2"/>
  <c r="C56" i="2"/>
  <c r="F56" i="2" s="1"/>
  <c r="H56" i="2"/>
  <c r="K56" i="2" s="1"/>
  <c r="A57" i="2"/>
  <c r="D57" i="2" s="1"/>
  <c r="H59" i="6" l="1"/>
  <c r="K59" i="6" s="1"/>
  <c r="A60" i="6"/>
  <c r="D59" i="6"/>
  <c r="G59" i="6" s="1"/>
  <c r="C59" i="6"/>
  <c r="F59" i="6" s="1"/>
  <c r="J59" i="6"/>
  <c r="M59" i="6" s="1"/>
  <c r="B59" i="6"/>
  <c r="E59" i="6" s="1"/>
  <c r="I59" i="6"/>
  <c r="L59" i="6" s="1"/>
  <c r="A57" i="5"/>
  <c r="C56" i="5"/>
  <c r="F56" i="5" s="1"/>
  <c r="J56" i="5"/>
  <c r="M56" i="5" s="1"/>
  <c r="B56" i="5"/>
  <c r="E56" i="5" s="1"/>
  <c r="I56" i="5"/>
  <c r="L56" i="5" s="1"/>
  <c r="H56" i="5"/>
  <c r="K56" i="5" s="1"/>
  <c r="D56" i="5"/>
  <c r="G56" i="5" s="1"/>
  <c r="J57" i="3"/>
  <c r="M57" i="3" s="1"/>
  <c r="B57" i="3"/>
  <c r="E57" i="3" s="1"/>
  <c r="I57" i="3"/>
  <c r="L57" i="3" s="1"/>
  <c r="H57" i="3"/>
  <c r="K57" i="3" s="1"/>
  <c r="A58" i="3"/>
  <c r="D57" i="3"/>
  <c r="G57" i="3" s="1"/>
  <c r="C57" i="3"/>
  <c r="F57" i="3" s="1"/>
  <c r="H57" i="2"/>
  <c r="K57" i="2" s="1"/>
  <c r="I57" i="2"/>
  <c r="L57" i="2" s="1"/>
  <c r="J57" i="2"/>
  <c r="M57" i="2" s="1"/>
  <c r="C57" i="2"/>
  <c r="F57" i="2" s="1"/>
  <c r="B57" i="2"/>
  <c r="E57" i="2" s="1"/>
  <c r="G57" i="2"/>
  <c r="A58" i="2"/>
  <c r="D58" i="2" s="1"/>
  <c r="C60" i="6" l="1"/>
  <c r="F60" i="6" s="1"/>
  <c r="J60" i="6"/>
  <c r="M60" i="6" s="1"/>
  <c r="B60" i="6"/>
  <c r="E60" i="6" s="1"/>
  <c r="I60" i="6"/>
  <c r="L60" i="6" s="1"/>
  <c r="H60" i="6"/>
  <c r="K60" i="6" s="1"/>
  <c r="A61" i="6"/>
  <c r="D60" i="6"/>
  <c r="G60" i="6" s="1"/>
  <c r="J57" i="5"/>
  <c r="M57" i="5" s="1"/>
  <c r="B57" i="5"/>
  <c r="E57" i="5" s="1"/>
  <c r="I57" i="5"/>
  <c r="L57" i="5" s="1"/>
  <c r="H57" i="5"/>
  <c r="K57" i="5" s="1"/>
  <c r="A58" i="5"/>
  <c r="D57" i="5"/>
  <c r="G57" i="5" s="1"/>
  <c r="C57" i="5"/>
  <c r="F57" i="5" s="1"/>
  <c r="D58" i="3"/>
  <c r="G58" i="3" s="1"/>
  <c r="C58" i="3"/>
  <c r="F58" i="3" s="1"/>
  <c r="J58" i="3"/>
  <c r="M58" i="3" s="1"/>
  <c r="B58" i="3"/>
  <c r="E58" i="3" s="1"/>
  <c r="I58" i="3"/>
  <c r="L58" i="3" s="1"/>
  <c r="H58" i="3"/>
  <c r="K58" i="3" s="1"/>
  <c r="A59" i="3"/>
  <c r="C58" i="2"/>
  <c r="F58" i="2" s="1"/>
  <c r="B58" i="2"/>
  <c r="E58" i="2" s="1"/>
  <c r="G58" i="2"/>
  <c r="H58" i="2"/>
  <c r="K58" i="2" s="1"/>
  <c r="I58" i="2"/>
  <c r="L58" i="2" s="1"/>
  <c r="J58" i="2"/>
  <c r="M58" i="2" s="1"/>
  <c r="A59" i="2"/>
  <c r="D59" i="2" s="1"/>
  <c r="A62" i="6" l="1"/>
  <c r="D61" i="6"/>
  <c r="G61" i="6" s="1"/>
  <c r="C61" i="6"/>
  <c r="F61" i="6" s="1"/>
  <c r="J61" i="6"/>
  <c r="M61" i="6" s="1"/>
  <c r="B61" i="6"/>
  <c r="E61" i="6" s="1"/>
  <c r="I61" i="6"/>
  <c r="L61" i="6" s="1"/>
  <c r="H61" i="6"/>
  <c r="K61" i="6" s="1"/>
  <c r="D58" i="5"/>
  <c r="G58" i="5" s="1"/>
  <c r="C58" i="5"/>
  <c r="F58" i="5" s="1"/>
  <c r="I58" i="5"/>
  <c r="L58" i="5" s="1"/>
  <c r="H58" i="5"/>
  <c r="K58" i="5" s="1"/>
  <c r="A59" i="5"/>
  <c r="J58" i="5"/>
  <c r="M58" i="5" s="1"/>
  <c r="B58" i="5"/>
  <c r="E58" i="5" s="1"/>
  <c r="H59" i="3"/>
  <c r="K59" i="3" s="1"/>
  <c r="A60" i="3"/>
  <c r="D59" i="3"/>
  <c r="G59" i="3" s="1"/>
  <c r="C59" i="3"/>
  <c r="F59" i="3" s="1"/>
  <c r="J59" i="3"/>
  <c r="M59" i="3" s="1"/>
  <c r="B59" i="3"/>
  <c r="E59" i="3" s="1"/>
  <c r="I59" i="3"/>
  <c r="L59" i="3" s="1"/>
  <c r="H59" i="2"/>
  <c r="K59" i="2" s="1"/>
  <c r="I59" i="2"/>
  <c r="L59" i="2" s="1"/>
  <c r="C59" i="2"/>
  <c r="F59" i="2" s="1"/>
  <c r="J59" i="2"/>
  <c r="M59" i="2" s="1"/>
  <c r="B59" i="2"/>
  <c r="E59" i="2" s="1"/>
  <c r="G59" i="2"/>
  <c r="A60" i="2"/>
  <c r="D60" i="2" s="1"/>
  <c r="I62" i="6" l="1"/>
  <c r="L62" i="6" s="1"/>
  <c r="H62" i="6"/>
  <c r="K62" i="6" s="1"/>
  <c r="A63" i="6"/>
  <c r="D62" i="6"/>
  <c r="G62" i="6" s="1"/>
  <c r="C62" i="6"/>
  <c r="F62" i="6" s="1"/>
  <c r="J62" i="6"/>
  <c r="M62" i="6" s="1"/>
  <c r="B62" i="6"/>
  <c r="E62" i="6" s="1"/>
  <c r="H59" i="5"/>
  <c r="K59" i="5" s="1"/>
  <c r="A60" i="5"/>
  <c r="D59" i="5"/>
  <c r="G59" i="5" s="1"/>
  <c r="C59" i="5"/>
  <c r="F59" i="5" s="1"/>
  <c r="B59" i="5"/>
  <c r="E59" i="5" s="1"/>
  <c r="J59" i="5"/>
  <c r="M59" i="5" s="1"/>
  <c r="I59" i="5"/>
  <c r="L59" i="5" s="1"/>
  <c r="C60" i="3"/>
  <c r="F60" i="3" s="1"/>
  <c r="J60" i="3"/>
  <c r="M60" i="3" s="1"/>
  <c r="B60" i="3"/>
  <c r="E60" i="3" s="1"/>
  <c r="I60" i="3"/>
  <c r="L60" i="3" s="1"/>
  <c r="H60" i="3"/>
  <c r="K60" i="3" s="1"/>
  <c r="A61" i="3"/>
  <c r="D60" i="3"/>
  <c r="G60" i="3" s="1"/>
  <c r="C60" i="2"/>
  <c r="F60" i="2" s="1"/>
  <c r="H60" i="2"/>
  <c r="K60" i="2" s="1"/>
  <c r="I60" i="2"/>
  <c r="L60" i="2" s="1"/>
  <c r="B60" i="2"/>
  <c r="E60" i="2" s="1"/>
  <c r="J60" i="2"/>
  <c r="M60" i="2" s="1"/>
  <c r="G60" i="2"/>
  <c r="A61" i="2"/>
  <c r="D61" i="2" s="1"/>
  <c r="D63" i="6" l="1"/>
  <c r="G63" i="6" s="1"/>
  <c r="C63" i="6"/>
  <c r="F63" i="6" s="1"/>
  <c r="J63" i="6"/>
  <c r="M63" i="6" s="1"/>
  <c r="B63" i="6"/>
  <c r="E63" i="6" s="1"/>
  <c r="I63" i="6"/>
  <c r="L63" i="6" s="1"/>
  <c r="H63" i="6"/>
  <c r="K63" i="6" s="1"/>
  <c r="A64" i="6"/>
  <c r="C60" i="5"/>
  <c r="F60" i="5" s="1"/>
  <c r="J60" i="5"/>
  <c r="M60" i="5" s="1"/>
  <c r="B60" i="5"/>
  <c r="E60" i="5" s="1"/>
  <c r="I60" i="5"/>
  <c r="L60" i="5" s="1"/>
  <c r="A61" i="5"/>
  <c r="H60" i="5"/>
  <c r="K60" i="5" s="1"/>
  <c r="D60" i="5"/>
  <c r="G60" i="5" s="1"/>
  <c r="A62" i="3"/>
  <c r="D61" i="3"/>
  <c r="G61" i="3" s="1"/>
  <c r="C61" i="3"/>
  <c r="F61" i="3" s="1"/>
  <c r="J61" i="3"/>
  <c r="M61" i="3" s="1"/>
  <c r="B61" i="3"/>
  <c r="E61" i="3" s="1"/>
  <c r="I61" i="3"/>
  <c r="L61" i="3" s="1"/>
  <c r="H61" i="3"/>
  <c r="K61" i="3" s="1"/>
  <c r="J61" i="2"/>
  <c r="M61" i="2" s="1"/>
  <c r="C61" i="2"/>
  <c r="F61" i="2" s="1"/>
  <c r="H61" i="2"/>
  <c r="K61" i="2" s="1"/>
  <c r="G61" i="2"/>
  <c r="I61" i="2"/>
  <c r="L61" i="2" s="1"/>
  <c r="B61" i="2"/>
  <c r="E61" i="2" s="1"/>
  <c r="A62" i="2"/>
  <c r="D62" i="2" s="1"/>
  <c r="A65" i="6" l="1"/>
  <c r="D64" i="6"/>
  <c r="G64" i="6" s="1"/>
  <c r="C64" i="6"/>
  <c r="F64" i="6" s="1"/>
  <c r="J64" i="6"/>
  <c r="M64" i="6" s="1"/>
  <c r="B64" i="6"/>
  <c r="E64" i="6" s="1"/>
  <c r="I64" i="6"/>
  <c r="L64" i="6" s="1"/>
  <c r="H64" i="6"/>
  <c r="K64" i="6" s="1"/>
  <c r="A62" i="5"/>
  <c r="D61" i="5"/>
  <c r="G61" i="5" s="1"/>
  <c r="J61" i="5"/>
  <c r="M61" i="5" s="1"/>
  <c r="B61" i="5"/>
  <c r="E61" i="5" s="1"/>
  <c r="I61" i="5"/>
  <c r="L61" i="5" s="1"/>
  <c r="H61" i="5"/>
  <c r="K61" i="5" s="1"/>
  <c r="C61" i="5"/>
  <c r="F61" i="5" s="1"/>
  <c r="I62" i="3"/>
  <c r="L62" i="3" s="1"/>
  <c r="H62" i="3"/>
  <c r="K62" i="3" s="1"/>
  <c r="A63" i="3"/>
  <c r="D62" i="3"/>
  <c r="G62" i="3" s="1"/>
  <c r="C62" i="3"/>
  <c r="F62" i="3" s="1"/>
  <c r="B62" i="3"/>
  <c r="E62" i="3" s="1"/>
  <c r="J62" i="3"/>
  <c r="M62" i="3" s="1"/>
  <c r="B62" i="2"/>
  <c r="E62" i="2" s="1"/>
  <c r="H62" i="2"/>
  <c r="K62" i="2" s="1"/>
  <c r="G62" i="2"/>
  <c r="I62" i="2"/>
  <c r="L62" i="2" s="1"/>
  <c r="J62" i="2"/>
  <c r="M62" i="2" s="1"/>
  <c r="C62" i="2"/>
  <c r="F62" i="2" s="1"/>
  <c r="A63" i="2"/>
  <c r="D63" i="2" s="1"/>
  <c r="J65" i="6" l="1"/>
  <c r="M65" i="6" s="1"/>
  <c r="B65" i="6"/>
  <c r="E65" i="6" s="1"/>
  <c r="I65" i="6"/>
  <c r="L65" i="6" s="1"/>
  <c r="H65" i="6"/>
  <c r="K65" i="6" s="1"/>
  <c r="A66" i="6"/>
  <c r="D65" i="6"/>
  <c r="G65" i="6" s="1"/>
  <c r="C65" i="6"/>
  <c r="F65" i="6" s="1"/>
  <c r="I62" i="5"/>
  <c r="L62" i="5" s="1"/>
  <c r="H62" i="5"/>
  <c r="K62" i="5" s="1"/>
  <c r="D62" i="5"/>
  <c r="G62" i="5" s="1"/>
  <c r="C62" i="5"/>
  <c r="F62" i="5" s="1"/>
  <c r="B62" i="5"/>
  <c r="E62" i="5" s="1"/>
  <c r="A63" i="5"/>
  <c r="J62" i="5"/>
  <c r="M62" i="5" s="1"/>
  <c r="D63" i="3"/>
  <c r="G63" i="3" s="1"/>
  <c r="C63" i="3"/>
  <c r="F63" i="3" s="1"/>
  <c r="J63" i="3"/>
  <c r="M63" i="3" s="1"/>
  <c r="B63" i="3"/>
  <c r="E63" i="3" s="1"/>
  <c r="I63" i="3"/>
  <c r="L63" i="3" s="1"/>
  <c r="H63" i="3"/>
  <c r="K63" i="3" s="1"/>
  <c r="A64" i="3"/>
  <c r="B63" i="2"/>
  <c r="E63" i="2" s="1"/>
  <c r="G63" i="2"/>
  <c r="H63" i="2"/>
  <c r="K63" i="2" s="1"/>
  <c r="I63" i="2"/>
  <c r="L63" i="2" s="1"/>
  <c r="C63" i="2"/>
  <c r="F63" i="2" s="1"/>
  <c r="J63" i="2"/>
  <c r="M63" i="2" s="1"/>
  <c r="A64" i="2"/>
  <c r="D64" i="2" s="1"/>
  <c r="D66" i="6" l="1"/>
  <c r="G66" i="6" s="1"/>
  <c r="C66" i="6"/>
  <c r="F66" i="6" s="1"/>
  <c r="J66" i="6"/>
  <c r="M66" i="6" s="1"/>
  <c r="B66" i="6"/>
  <c r="E66" i="6" s="1"/>
  <c r="I66" i="6"/>
  <c r="L66" i="6" s="1"/>
  <c r="H66" i="6"/>
  <c r="K66" i="6" s="1"/>
  <c r="A67" i="6"/>
  <c r="D63" i="5"/>
  <c r="G63" i="5" s="1"/>
  <c r="C63" i="5"/>
  <c r="F63" i="5" s="1"/>
  <c r="J63" i="5"/>
  <c r="M63" i="5" s="1"/>
  <c r="B63" i="5"/>
  <c r="E63" i="5" s="1"/>
  <c r="H63" i="5"/>
  <c r="K63" i="5" s="1"/>
  <c r="A64" i="5"/>
  <c r="I63" i="5"/>
  <c r="L63" i="5" s="1"/>
  <c r="A65" i="3"/>
  <c r="D64" i="3"/>
  <c r="G64" i="3" s="1"/>
  <c r="C64" i="3"/>
  <c r="F64" i="3" s="1"/>
  <c r="J64" i="3"/>
  <c r="M64" i="3" s="1"/>
  <c r="B64" i="3"/>
  <c r="E64" i="3" s="1"/>
  <c r="I64" i="3"/>
  <c r="L64" i="3" s="1"/>
  <c r="H64" i="3"/>
  <c r="K64" i="3" s="1"/>
  <c r="I64" i="2"/>
  <c r="L64" i="2" s="1"/>
  <c r="J64" i="2"/>
  <c r="M64" i="2" s="1"/>
  <c r="B64" i="2"/>
  <c r="E64" i="2" s="1"/>
  <c r="G64" i="2"/>
  <c r="C64" i="2"/>
  <c r="F64" i="2" s="1"/>
  <c r="H64" i="2"/>
  <c r="K64" i="2" s="1"/>
  <c r="A65" i="2"/>
  <c r="D65" i="2" s="1"/>
  <c r="H67" i="6" l="1"/>
  <c r="K67" i="6" s="1"/>
  <c r="A68" i="6"/>
  <c r="D67" i="6"/>
  <c r="G67" i="6" s="1"/>
  <c r="C67" i="6"/>
  <c r="F67" i="6" s="1"/>
  <c r="J67" i="6"/>
  <c r="M67" i="6" s="1"/>
  <c r="B67" i="6"/>
  <c r="E67" i="6" s="1"/>
  <c r="I67" i="6"/>
  <c r="L67" i="6" s="1"/>
  <c r="A65" i="5"/>
  <c r="C64" i="5"/>
  <c r="F64" i="5" s="1"/>
  <c r="J64" i="5"/>
  <c r="M64" i="5" s="1"/>
  <c r="B64" i="5"/>
  <c r="E64" i="5" s="1"/>
  <c r="D64" i="5"/>
  <c r="G64" i="5" s="1"/>
  <c r="I64" i="5"/>
  <c r="L64" i="5" s="1"/>
  <c r="H64" i="5"/>
  <c r="K64" i="5" s="1"/>
  <c r="J65" i="3"/>
  <c r="M65" i="3" s="1"/>
  <c r="B65" i="3"/>
  <c r="E65" i="3" s="1"/>
  <c r="I65" i="3"/>
  <c r="L65" i="3" s="1"/>
  <c r="H65" i="3"/>
  <c r="K65" i="3" s="1"/>
  <c r="A66" i="3"/>
  <c r="D65" i="3"/>
  <c r="G65" i="3" s="1"/>
  <c r="C65" i="3"/>
  <c r="F65" i="3" s="1"/>
  <c r="H65" i="2"/>
  <c r="K65" i="2" s="1"/>
  <c r="I65" i="2"/>
  <c r="L65" i="2" s="1"/>
  <c r="J65" i="2"/>
  <c r="M65" i="2" s="1"/>
  <c r="B65" i="2"/>
  <c r="E65" i="2" s="1"/>
  <c r="C65" i="2"/>
  <c r="F65" i="2" s="1"/>
  <c r="G65" i="2"/>
  <c r="A66" i="2"/>
  <c r="D66" i="2" s="1"/>
  <c r="A69" i="6" l="1"/>
  <c r="C68" i="6"/>
  <c r="F68" i="6" s="1"/>
  <c r="J68" i="6"/>
  <c r="M68" i="6" s="1"/>
  <c r="B68" i="6"/>
  <c r="E68" i="6" s="1"/>
  <c r="I68" i="6"/>
  <c r="L68" i="6" s="1"/>
  <c r="H68" i="6"/>
  <c r="K68" i="6" s="1"/>
  <c r="D68" i="6"/>
  <c r="G68" i="6" s="1"/>
  <c r="J65" i="5"/>
  <c r="M65" i="5" s="1"/>
  <c r="B65" i="5"/>
  <c r="E65" i="5" s="1"/>
  <c r="I65" i="5"/>
  <c r="L65" i="5" s="1"/>
  <c r="H65" i="5"/>
  <c r="K65" i="5" s="1"/>
  <c r="A66" i="5"/>
  <c r="D65" i="5"/>
  <c r="G65" i="5" s="1"/>
  <c r="C65" i="5"/>
  <c r="F65" i="5" s="1"/>
  <c r="D66" i="3"/>
  <c r="G66" i="3" s="1"/>
  <c r="C66" i="3"/>
  <c r="F66" i="3" s="1"/>
  <c r="J66" i="3"/>
  <c r="M66" i="3" s="1"/>
  <c r="B66" i="3"/>
  <c r="E66" i="3" s="1"/>
  <c r="I66" i="3"/>
  <c r="L66" i="3" s="1"/>
  <c r="H66" i="3"/>
  <c r="K66" i="3" s="1"/>
  <c r="A67" i="3"/>
  <c r="C66" i="2"/>
  <c r="F66" i="2" s="1"/>
  <c r="B66" i="2"/>
  <c r="E66" i="2" s="1"/>
  <c r="G66" i="2"/>
  <c r="H66" i="2"/>
  <c r="K66" i="2" s="1"/>
  <c r="I66" i="2"/>
  <c r="L66" i="2" s="1"/>
  <c r="J66" i="2"/>
  <c r="M66" i="2" s="1"/>
  <c r="A67" i="2"/>
  <c r="D67" i="2" s="1"/>
  <c r="D69" i="6" l="1"/>
  <c r="G69" i="6" s="1"/>
  <c r="C69" i="6"/>
  <c r="F69" i="6" s="1"/>
  <c r="J69" i="6"/>
  <c r="M69" i="6" s="1"/>
  <c r="B69" i="6"/>
  <c r="E69" i="6" s="1"/>
  <c r="I69" i="6"/>
  <c r="L69" i="6" s="1"/>
  <c r="H69" i="6"/>
  <c r="K69" i="6" s="1"/>
  <c r="A70" i="6"/>
  <c r="D66" i="5"/>
  <c r="G66" i="5" s="1"/>
  <c r="C66" i="5"/>
  <c r="F66" i="5" s="1"/>
  <c r="I66" i="5"/>
  <c r="L66" i="5" s="1"/>
  <c r="H66" i="5"/>
  <c r="K66" i="5" s="1"/>
  <c r="A67" i="5"/>
  <c r="J66" i="5"/>
  <c r="M66" i="5" s="1"/>
  <c r="B66" i="5"/>
  <c r="E66" i="5" s="1"/>
  <c r="H67" i="3"/>
  <c r="K67" i="3" s="1"/>
  <c r="A68" i="3"/>
  <c r="D67" i="3"/>
  <c r="G67" i="3" s="1"/>
  <c r="C67" i="3"/>
  <c r="F67" i="3" s="1"/>
  <c r="J67" i="3"/>
  <c r="M67" i="3" s="1"/>
  <c r="B67" i="3"/>
  <c r="E67" i="3" s="1"/>
  <c r="I67" i="3"/>
  <c r="L67" i="3" s="1"/>
  <c r="H67" i="2"/>
  <c r="K67" i="2" s="1"/>
  <c r="I67" i="2"/>
  <c r="L67" i="2" s="1"/>
  <c r="C67" i="2"/>
  <c r="F67" i="2" s="1"/>
  <c r="J67" i="2"/>
  <c r="M67" i="2" s="1"/>
  <c r="B67" i="2"/>
  <c r="E67" i="2" s="1"/>
  <c r="G67" i="2"/>
  <c r="A68" i="2"/>
  <c r="D68" i="2" s="1"/>
  <c r="A71" i="6" l="1"/>
  <c r="D70" i="6"/>
  <c r="G70" i="6" s="1"/>
  <c r="C70" i="6"/>
  <c r="F70" i="6" s="1"/>
  <c r="I70" i="6"/>
  <c r="L70" i="6" s="1"/>
  <c r="J70" i="6"/>
  <c r="M70" i="6" s="1"/>
  <c r="H70" i="6"/>
  <c r="K70" i="6" s="1"/>
  <c r="B70" i="6"/>
  <c r="E70" i="6" s="1"/>
  <c r="H67" i="5"/>
  <c r="K67" i="5" s="1"/>
  <c r="A68" i="5"/>
  <c r="D67" i="5"/>
  <c r="G67" i="5" s="1"/>
  <c r="C67" i="5"/>
  <c r="F67" i="5" s="1"/>
  <c r="B67" i="5"/>
  <c r="E67" i="5" s="1"/>
  <c r="I67" i="5"/>
  <c r="L67" i="5" s="1"/>
  <c r="J67" i="5"/>
  <c r="M67" i="5" s="1"/>
  <c r="C68" i="3"/>
  <c r="F68" i="3" s="1"/>
  <c r="J68" i="3"/>
  <c r="M68" i="3" s="1"/>
  <c r="B68" i="3"/>
  <c r="E68" i="3" s="1"/>
  <c r="I68" i="3"/>
  <c r="L68" i="3" s="1"/>
  <c r="H68" i="3"/>
  <c r="K68" i="3" s="1"/>
  <c r="D68" i="3"/>
  <c r="G68" i="3" s="1"/>
  <c r="A69" i="3"/>
  <c r="C68" i="2"/>
  <c r="F68" i="2" s="1"/>
  <c r="H68" i="2"/>
  <c r="K68" i="2" s="1"/>
  <c r="I68" i="2"/>
  <c r="L68" i="2" s="1"/>
  <c r="B68" i="2"/>
  <c r="E68" i="2" s="1"/>
  <c r="J68" i="2"/>
  <c r="M68" i="2" s="1"/>
  <c r="G68" i="2"/>
  <c r="A69" i="2"/>
  <c r="D69" i="2" s="1"/>
  <c r="J71" i="6" l="1"/>
  <c r="M71" i="6" s="1"/>
  <c r="B71" i="6"/>
  <c r="E71" i="6" s="1"/>
  <c r="I71" i="6"/>
  <c r="L71" i="6" s="1"/>
  <c r="H71" i="6"/>
  <c r="K71" i="6" s="1"/>
  <c r="A72" i="6"/>
  <c r="D71" i="6"/>
  <c r="G71" i="6" s="1"/>
  <c r="C71" i="6"/>
  <c r="F71" i="6" s="1"/>
  <c r="A69" i="5"/>
  <c r="C68" i="5"/>
  <c r="F68" i="5" s="1"/>
  <c r="J68" i="5"/>
  <c r="M68" i="5" s="1"/>
  <c r="B68" i="5"/>
  <c r="E68" i="5" s="1"/>
  <c r="I68" i="5"/>
  <c r="L68" i="5" s="1"/>
  <c r="H68" i="5"/>
  <c r="K68" i="5" s="1"/>
  <c r="D68" i="5"/>
  <c r="G68" i="5" s="1"/>
  <c r="H69" i="3"/>
  <c r="K69" i="3" s="1"/>
  <c r="J69" i="3"/>
  <c r="M69" i="3" s="1"/>
  <c r="I69" i="3"/>
  <c r="L69" i="3" s="1"/>
  <c r="A70" i="3"/>
  <c r="D69" i="3"/>
  <c r="G69" i="3" s="1"/>
  <c r="C69" i="3"/>
  <c r="F69" i="3" s="1"/>
  <c r="B69" i="3"/>
  <c r="E69" i="3" s="1"/>
  <c r="J69" i="2"/>
  <c r="M69" i="2" s="1"/>
  <c r="C69" i="2"/>
  <c r="F69" i="2" s="1"/>
  <c r="B69" i="2"/>
  <c r="E69" i="2" s="1"/>
  <c r="G69" i="2"/>
  <c r="H69" i="2"/>
  <c r="K69" i="2" s="1"/>
  <c r="I69" i="2"/>
  <c r="L69" i="2" s="1"/>
  <c r="A70" i="2"/>
  <c r="D70" i="2" s="1"/>
  <c r="D72" i="6" l="1"/>
  <c r="G72" i="6" s="1"/>
  <c r="C72" i="6"/>
  <c r="F72" i="6" s="1"/>
  <c r="J72" i="6"/>
  <c r="M72" i="6" s="1"/>
  <c r="B72" i="6"/>
  <c r="E72" i="6" s="1"/>
  <c r="I72" i="6"/>
  <c r="L72" i="6" s="1"/>
  <c r="A73" i="6"/>
  <c r="H72" i="6"/>
  <c r="K72" i="6" s="1"/>
  <c r="J69" i="5"/>
  <c r="M69" i="5" s="1"/>
  <c r="B69" i="5"/>
  <c r="E69" i="5" s="1"/>
  <c r="I69" i="5"/>
  <c r="L69" i="5" s="1"/>
  <c r="A70" i="5"/>
  <c r="H69" i="5"/>
  <c r="K69" i="5" s="1"/>
  <c r="D69" i="5"/>
  <c r="G69" i="5" s="1"/>
  <c r="C69" i="5"/>
  <c r="F69" i="5" s="1"/>
  <c r="C70" i="3"/>
  <c r="F70" i="3" s="1"/>
  <c r="J70" i="3"/>
  <c r="M70" i="3" s="1"/>
  <c r="B70" i="3"/>
  <c r="E70" i="3" s="1"/>
  <c r="A71" i="3"/>
  <c r="D70" i="3"/>
  <c r="G70" i="3" s="1"/>
  <c r="I70" i="3"/>
  <c r="L70" i="3" s="1"/>
  <c r="H70" i="3"/>
  <c r="K70" i="3" s="1"/>
  <c r="B70" i="2"/>
  <c r="E70" i="2" s="1"/>
  <c r="H70" i="2"/>
  <c r="K70" i="2" s="1"/>
  <c r="G70" i="2"/>
  <c r="I70" i="2"/>
  <c r="L70" i="2" s="1"/>
  <c r="J70" i="2"/>
  <c r="M70" i="2" s="1"/>
  <c r="C70" i="2"/>
  <c r="F70" i="2" s="1"/>
  <c r="A71" i="2"/>
  <c r="D71" i="2" s="1"/>
  <c r="H73" i="6" l="1"/>
  <c r="K73" i="6" s="1"/>
  <c r="A74" i="6"/>
  <c r="D73" i="6"/>
  <c r="G73" i="6" s="1"/>
  <c r="J73" i="6"/>
  <c r="M73" i="6" s="1"/>
  <c r="B73" i="6"/>
  <c r="E73" i="6" s="1"/>
  <c r="I73" i="6"/>
  <c r="L73" i="6" s="1"/>
  <c r="C73" i="6"/>
  <c r="F73" i="6" s="1"/>
  <c r="D70" i="5"/>
  <c r="G70" i="5" s="1"/>
  <c r="I70" i="5"/>
  <c r="L70" i="5" s="1"/>
  <c r="J70" i="5"/>
  <c r="M70" i="5" s="1"/>
  <c r="H70" i="5"/>
  <c r="K70" i="5" s="1"/>
  <c r="C70" i="5"/>
  <c r="F70" i="5" s="1"/>
  <c r="A71" i="5"/>
  <c r="B70" i="5"/>
  <c r="E70" i="5" s="1"/>
  <c r="A72" i="3"/>
  <c r="D71" i="3"/>
  <c r="G71" i="3" s="1"/>
  <c r="C71" i="3"/>
  <c r="F71" i="3" s="1"/>
  <c r="B71" i="3"/>
  <c r="E71" i="3" s="1"/>
  <c r="J71" i="3"/>
  <c r="M71" i="3" s="1"/>
  <c r="I71" i="3"/>
  <c r="L71" i="3" s="1"/>
  <c r="H71" i="3"/>
  <c r="K71" i="3" s="1"/>
  <c r="B71" i="2"/>
  <c r="E71" i="2" s="1"/>
  <c r="G71" i="2"/>
  <c r="H71" i="2"/>
  <c r="K71" i="2" s="1"/>
  <c r="I71" i="2"/>
  <c r="L71" i="2" s="1"/>
  <c r="C71" i="2"/>
  <c r="F71" i="2" s="1"/>
  <c r="J71" i="2"/>
  <c r="M71" i="2" s="1"/>
  <c r="A72" i="2"/>
  <c r="D72" i="2" s="1"/>
  <c r="C74" i="6" l="1"/>
  <c r="F74" i="6" s="1"/>
  <c r="J74" i="6"/>
  <c r="M74" i="6" s="1"/>
  <c r="B74" i="6"/>
  <c r="E74" i="6" s="1"/>
  <c r="I74" i="6"/>
  <c r="L74" i="6" s="1"/>
  <c r="H74" i="6"/>
  <c r="K74" i="6" s="1"/>
  <c r="A75" i="6"/>
  <c r="D74" i="6"/>
  <c r="G74" i="6" s="1"/>
  <c r="H71" i="5"/>
  <c r="K71" i="5" s="1"/>
  <c r="D71" i="5"/>
  <c r="G71" i="5" s="1"/>
  <c r="J71" i="5"/>
  <c r="M71" i="5" s="1"/>
  <c r="I71" i="5"/>
  <c r="L71" i="5" s="1"/>
  <c r="C71" i="5"/>
  <c r="F71" i="5" s="1"/>
  <c r="B71" i="5"/>
  <c r="E71" i="5" s="1"/>
  <c r="A72" i="5"/>
  <c r="I72" i="3"/>
  <c r="L72" i="3" s="1"/>
  <c r="H72" i="3"/>
  <c r="K72" i="3" s="1"/>
  <c r="D72" i="3"/>
  <c r="G72" i="3" s="1"/>
  <c r="A73" i="3"/>
  <c r="C72" i="3"/>
  <c r="F72" i="3" s="1"/>
  <c r="B72" i="3"/>
  <c r="E72" i="3" s="1"/>
  <c r="J72" i="3"/>
  <c r="M72" i="3" s="1"/>
  <c r="I72" i="2"/>
  <c r="L72" i="2" s="1"/>
  <c r="J72" i="2"/>
  <c r="M72" i="2" s="1"/>
  <c r="B72" i="2"/>
  <c r="E72" i="2" s="1"/>
  <c r="G72" i="2"/>
  <c r="H72" i="2"/>
  <c r="K72" i="2" s="1"/>
  <c r="C72" i="2"/>
  <c r="F72" i="2" s="1"/>
  <c r="A73" i="2"/>
  <c r="D73" i="2" s="1"/>
  <c r="A76" i="6" l="1"/>
  <c r="D75" i="6"/>
  <c r="G75" i="6" s="1"/>
  <c r="C75" i="6"/>
  <c r="F75" i="6" s="1"/>
  <c r="J75" i="6"/>
  <c r="M75" i="6" s="1"/>
  <c r="B75" i="6"/>
  <c r="E75" i="6" s="1"/>
  <c r="H75" i="6"/>
  <c r="K75" i="6" s="1"/>
  <c r="I75" i="6"/>
  <c r="L75" i="6" s="1"/>
  <c r="C72" i="5"/>
  <c r="F72" i="5" s="1"/>
  <c r="J72" i="5"/>
  <c r="M72" i="5" s="1"/>
  <c r="B72" i="5"/>
  <c r="E72" i="5" s="1"/>
  <c r="I72" i="5"/>
  <c r="L72" i="5" s="1"/>
  <c r="H72" i="5"/>
  <c r="K72" i="5" s="1"/>
  <c r="D72" i="5"/>
  <c r="G72" i="5" s="1"/>
  <c r="A73" i="5"/>
  <c r="D73" i="3"/>
  <c r="G73" i="3" s="1"/>
  <c r="C73" i="3"/>
  <c r="F73" i="3" s="1"/>
  <c r="J73" i="3"/>
  <c r="M73" i="3" s="1"/>
  <c r="B73" i="3"/>
  <c r="E73" i="3" s="1"/>
  <c r="A74" i="3"/>
  <c r="I73" i="3"/>
  <c r="L73" i="3" s="1"/>
  <c r="H73" i="3"/>
  <c r="K73" i="3" s="1"/>
  <c r="H73" i="2"/>
  <c r="K73" i="2" s="1"/>
  <c r="I73" i="2"/>
  <c r="L73" i="2" s="1"/>
  <c r="J73" i="2"/>
  <c r="M73" i="2" s="1"/>
  <c r="B73" i="2"/>
  <c r="E73" i="2" s="1"/>
  <c r="G73" i="2"/>
  <c r="C73" i="2"/>
  <c r="F73" i="2" s="1"/>
  <c r="A74" i="2"/>
  <c r="D74" i="2" s="1"/>
  <c r="I76" i="6" l="1"/>
  <c r="L76" i="6" s="1"/>
  <c r="H76" i="6"/>
  <c r="K76" i="6" s="1"/>
  <c r="A77" i="6"/>
  <c r="C76" i="6"/>
  <c r="F76" i="6" s="1"/>
  <c r="D76" i="6"/>
  <c r="G76" i="6" s="1"/>
  <c r="B76" i="6"/>
  <c r="E76" i="6" s="1"/>
  <c r="J76" i="6"/>
  <c r="M76" i="6" s="1"/>
  <c r="A74" i="5"/>
  <c r="J73" i="5"/>
  <c r="M73" i="5" s="1"/>
  <c r="B73" i="5"/>
  <c r="E73" i="5" s="1"/>
  <c r="I73" i="5"/>
  <c r="L73" i="5" s="1"/>
  <c r="H73" i="5"/>
  <c r="K73" i="5" s="1"/>
  <c r="D73" i="5"/>
  <c r="G73" i="5" s="1"/>
  <c r="C73" i="5"/>
  <c r="F73" i="5" s="1"/>
  <c r="A75" i="3"/>
  <c r="D74" i="3"/>
  <c r="G74" i="3" s="1"/>
  <c r="C74" i="3"/>
  <c r="F74" i="3" s="1"/>
  <c r="B74" i="3"/>
  <c r="E74" i="3" s="1"/>
  <c r="J74" i="3"/>
  <c r="M74" i="3" s="1"/>
  <c r="I74" i="3"/>
  <c r="L74" i="3" s="1"/>
  <c r="H74" i="3"/>
  <c r="K74" i="3" s="1"/>
  <c r="C74" i="2"/>
  <c r="F74" i="2" s="1"/>
  <c r="B74" i="2"/>
  <c r="E74" i="2" s="1"/>
  <c r="G74" i="2"/>
  <c r="H74" i="2"/>
  <c r="K74" i="2" s="1"/>
  <c r="I74" i="2"/>
  <c r="L74" i="2" s="1"/>
  <c r="J74" i="2"/>
  <c r="M74" i="2" s="1"/>
  <c r="A75" i="2"/>
  <c r="D75" i="2" s="1"/>
  <c r="D77" i="6" l="1"/>
  <c r="G77" i="6" s="1"/>
  <c r="C77" i="6"/>
  <c r="F77" i="6" s="1"/>
  <c r="J77" i="6"/>
  <c r="M77" i="6" s="1"/>
  <c r="B77" i="6"/>
  <c r="E77" i="6" s="1"/>
  <c r="I77" i="6"/>
  <c r="L77" i="6" s="1"/>
  <c r="H77" i="6"/>
  <c r="K77" i="6" s="1"/>
  <c r="A78" i="6"/>
  <c r="I74" i="5"/>
  <c r="L74" i="5" s="1"/>
  <c r="H74" i="5"/>
  <c r="K74" i="5" s="1"/>
  <c r="J74" i="5"/>
  <c r="M74" i="5" s="1"/>
  <c r="D74" i="5"/>
  <c r="G74" i="5" s="1"/>
  <c r="C74" i="5"/>
  <c r="F74" i="5" s="1"/>
  <c r="B74" i="5"/>
  <c r="E74" i="5" s="1"/>
  <c r="A75" i="5"/>
  <c r="J75" i="3"/>
  <c r="M75" i="3" s="1"/>
  <c r="B75" i="3"/>
  <c r="E75" i="3" s="1"/>
  <c r="I75" i="3"/>
  <c r="L75" i="3" s="1"/>
  <c r="H75" i="3"/>
  <c r="K75" i="3" s="1"/>
  <c r="D75" i="3"/>
  <c r="G75" i="3" s="1"/>
  <c r="A76" i="3"/>
  <c r="C75" i="3"/>
  <c r="F75" i="3" s="1"/>
  <c r="H75" i="2"/>
  <c r="K75" i="2" s="1"/>
  <c r="I75" i="2"/>
  <c r="L75" i="2" s="1"/>
  <c r="C75" i="2"/>
  <c r="F75" i="2" s="1"/>
  <c r="J75" i="2"/>
  <c r="M75" i="2" s="1"/>
  <c r="B75" i="2"/>
  <c r="E75" i="2" s="1"/>
  <c r="G75" i="2"/>
  <c r="A76" i="2"/>
  <c r="D76" i="2" s="1"/>
  <c r="A79" i="6" l="1"/>
  <c r="D78" i="6"/>
  <c r="G78" i="6" s="1"/>
  <c r="C78" i="6"/>
  <c r="F78" i="6" s="1"/>
  <c r="I78" i="6"/>
  <c r="L78" i="6" s="1"/>
  <c r="J78" i="6"/>
  <c r="M78" i="6" s="1"/>
  <c r="H78" i="6"/>
  <c r="K78" i="6" s="1"/>
  <c r="B78" i="6"/>
  <c r="E78" i="6" s="1"/>
  <c r="D75" i="5"/>
  <c r="G75" i="5" s="1"/>
  <c r="C75" i="5"/>
  <c r="F75" i="5" s="1"/>
  <c r="H75" i="5"/>
  <c r="K75" i="5" s="1"/>
  <c r="J75" i="5"/>
  <c r="M75" i="5" s="1"/>
  <c r="I75" i="5"/>
  <c r="L75" i="5" s="1"/>
  <c r="B75" i="5"/>
  <c r="E75" i="5" s="1"/>
  <c r="A76" i="5"/>
  <c r="D76" i="3"/>
  <c r="G76" i="3" s="1"/>
  <c r="C76" i="3"/>
  <c r="F76" i="3" s="1"/>
  <c r="B76" i="3"/>
  <c r="E76" i="3" s="1"/>
  <c r="A77" i="3"/>
  <c r="J76" i="3"/>
  <c r="M76" i="3" s="1"/>
  <c r="I76" i="3"/>
  <c r="L76" i="3" s="1"/>
  <c r="H76" i="3"/>
  <c r="K76" i="3" s="1"/>
  <c r="C76" i="2"/>
  <c r="F76" i="2" s="1"/>
  <c r="H76" i="2"/>
  <c r="K76" i="2" s="1"/>
  <c r="I76" i="2"/>
  <c r="L76" i="2" s="1"/>
  <c r="B76" i="2"/>
  <c r="E76" i="2" s="1"/>
  <c r="J76" i="2"/>
  <c r="M76" i="2" s="1"/>
  <c r="G76" i="2"/>
  <c r="A77" i="2"/>
  <c r="D77" i="2" s="1"/>
  <c r="J79" i="6" l="1"/>
  <c r="M79" i="6" s="1"/>
  <c r="B79" i="6"/>
  <c r="E79" i="6" s="1"/>
  <c r="I79" i="6"/>
  <c r="L79" i="6" s="1"/>
  <c r="H79" i="6"/>
  <c r="K79" i="6" s="1"/>
  <c r="A80" i="6"/>
  <c r="D79" i="6"/>
  <c r="G79" i="6" s="1"/>
  <c r="C79" i="6"/>
  <c r="F79" i="6" s="1"/>
  <c r="A77" i="5"/>
  <c r="C76" i="5"/>
  <c r="F76" i="5" s="1"/>
  <c r="J76" i="5"/>
  <c r="M76" i="5" s="1"/>
  <c r="I76" i="5"/>
  <c r="L76" i="5" s="1"/>
  <c r="H76" i="5"/>
  <c r="K76" i="5" s="1"/>
  <c r="D76" i="5"/>
  <c r="G76" i="5" s="1"/>
  <c r="B76" i="5"/>
  <c r="E76" i="5" s="1"/>
  <c r="H77" i="3"/>
  <c r="K77" i="3" s="1"/>
  <c r="A78" i="3"/>
  <c r="D77" i="3"/>
  <c r="G77" i="3" s="1"/>
  <c r="C77" i="3"/>
  <c r="F77" i="3" s="1"/>
  <c r="B77" i="3"/>
  <c r="E77" i="3" s="1"/>
  <c r="J77" i="3"/>
  <c r="M77" i="3" s="1"/>
  <c r="I77" i="3"/>
  <c r="L77" i="3" s="1"/>
  <c r="J77" i="2"/>
  <c r="M77" i="2" s="1"/>
  <c r="C77" i="2"/>
  <c r="F77" i="2" s="1"/>
  <c r="I77" i="2"/>
  <c r="L77" i="2" s="1"/>
  <c r="G77" i="2"/>
  <c r="H77" i="2"/>
  <c r="K77" i="2" s="1"/>
  <c r="B77" i="2"/>
  <c r="E77" i="2" s="1"/>
  <c r="A78" i="2"/>
  <c r="D78" i="2" s="1"/>
  <c r="D80" i="6" l="1"/>
  <c r="G80" i="6" s="1"/>
  <c r="C80" i="6"/>
  <c r="F80" i="6" s="1"/>
  <c r="J80" i="6"/>
  <c r="M80" i="6" s="1"/>
  <c r="B80" i="6"/>
  <c r="E80" i="6" s="1"/>
  <c r="I80" i="6"/>
  <c r="L80" i="6" s="1"/>
  <c r="A81" i="6"/>
  <c r="H80" i="6"/>
  <c r="K80" i="6" s="1"/>
  <c r="J77" i="5"/>
  <c r="M77" i="5" s="1"/>
  <c r="B77" i="5"/>
  <c r="E77" i="5" s="1"/>
  <c r="I77" i="5"/>
  <c r="L77" i="5" s="1"/>
  <c r="A78" i="5"/>
  <c r="H77" i="5"/>
  <c r="K77" i="5" s="1"/>
  <c r="D77" i="5"/>
  <c r="G77" i="5" s="1"/>
  <c r="C77" i="5"/>
  <c r="F77" i="5" s="1"/>
  <c r="C78" i="3"/>
  <c r="F78" i="3" s="1"/>
  <c r="J78" i="3"/>
  <c r="M78" i="3" s="1"/>
  <c r="B78" i="3"/>
  <c r="E78" i="3" s="1"/>
  <c r="I78" i="3"/>
  <c r="L78" i="3" s="1"/>
  <c r="D78" i="3"/>
  <c r="G78" i="3" s="1"/>
  <c r="A79" i="3"/>
  <c r="H78" i="3"/>
  <c r="K78" i="3" s="1"/>
  <c r="B78" i="2"/>
  <c r="E78" i="2" s="1"/>
  <c r="H78" i="2"/>
  <c r="K78" i="2" s="1"/>
  <c r="G78" i="2"/>
  <c r="I78" i="2"/>
  <c r="L78" i="2" s="1"/>
  <c r="J78" i="2"/>
  <c r="M78" i="2" s="1"/>
  <c r="C78" i="2"/>
  <c r="F78" i="2" s="1"/>
  <c r="A79" i="2"/>
  <c r="D79" i="2" s="1"/>
  <c r="H81" i="6" l="1"/>
  <c r="K81" i="6" s="1"/>
  <c r="A82" i="6"/>
  <c r="D81" i="6"/>
  <c r="G81" i="6" s="1"/>
  <c r="J81" i="6"/>
  <c r="M81" i="6" s="1"/>
  <c r="B81" i="6"/>
  <c r="E81" i="6" s="1"/>
  <c r="C81" i="6"/>
  <c r="F81" i="6" s="1"/>
  <c r="I81" i="6"/>
  <c r="L81" i="6" s="1"/>
  <c r="D78" i="5"/>
  <c r="G78" i="5" s="1"/>
  <c r="I78" i="5"/>
  <c r="L78" i="5" s="1"/>
  <c r="J78" i="5"/>
  <c r="M78" i="5" s="1"/>
  <c r="H78" i="5"/>
  <c r="K78" i="5" s="1"/>
  <c r="C78" i="5"/>
  <c r="F78" i="5" s="1"/>
  <c r="B78" i="5"/>
  <c r="E78" i="5" s="1"/>
  <c r="A79" i="5"/>
  <c r="A80" i="3"/>
  <c r="D79" i="3"/>
  <c r="G79" i="3" s="1"/>
  <c r="C79" i="3"/>
  <c r="F79" i="3" s="1"/>
  <c r="B79" i="3"/>
  <c r="E79" i="3" s="1"/>
  <c r="J79" i="3"/>
  <c r="M79" i="3" s="1"/>
  <c r="I79" i="3"/>
  <c r="L79" i="3" s="1"/>
  <c r="H79" i="3"/>
  <c r="K79" i="3" s="1"/>
  <c r="B79" i="2"/>
  <c r="E79" i="2" s="1"/>
  <c r="G79" i="2"/>
  <c r="H79" i="2"/>
  <c r="K79" i="2" s="1"/>
  <c r="I79" i="2"/>
  <c r="L79" i="2" s="1"/>
  <c r="C79" i="2"/>
  <c r="F79" i="2" s="1"/>
  <c r="J79" i="2"/>
  <c r="M79" i="2" s="1"/>
  <c r="A80" i="2"/>
  <c r="D80" i="2" s="1"/>
  <c r="C82" i="6" l="1"/>
  <c r="F82" i="6" s="1"/>
  <c r="J82" i="6"/>
  <c r="M82" i="6" s="1"/>
  <c r="B82" i="6"/>
  <c r="E82" i="6" s="1"/>
  <c r="I82" i="6"/>
  <c r="L82" i="6" s="1"/>
  <c r="H82" i="6"/>
  <c r="K82" i="6" s="1"/>
  <c r="A83" i="6"/>
  <c r="D82" i="6"/>
  <c r="G82" i="6" s="1"/>
  <c r="H79" i="5"/>
  <c r="K79" i="5" s="1"/>
  <c r="D79" i="5"/>
  <c r="G79" i="5" s="1"/>
  <c r="J79" i="5"/>
  <c r="M79" i="5" s="1"/>
  <c r="I79" i="5"/>
  <c r="L79" i="5" s="1"/>
  <c r="C79" i="5"/>
  <c r="F79" i="5" s="1"/>
  <c r="A80" i="5"/>
  <c r="B79" i="5"/>
  <c r="E79" i="5" s="1"/>
  <c r="I80" i="3"/>
  <c r="L80" i="3" s="1"/>
  <c r="H80" i="3"/>
  <c r="K80" i="3" s="1"/>
  <c r="D80" i="3"/>
  <c r="G80" i="3" s="1"/>
  <c r="A81" i="3"/>
  <c r="C80" i="3"/>
  <c r="F80" i="3" s="1"/>
  <c r="B80" i="3"/>
  <c r="E80" i="3" s="1"/>
  <c r="J80" i="3"/>
  <c r="M80" i="3" s="1"/>
  <c r="I80" i="2"/>
  <c r="L80" i="2" s="1"/>
  <c r="J80" i="2"/>
  <c r="M80" i="2" s="1"/>
  <c r="B80" i="2"/>
  <c r="E80" i="2" s="1"/>
  <c r="G80" i="2"/>
  <c r="C80" i="2"/>
  <c r="F80" i="2" s="1"/>
  <c r="H80" i="2"/>
  <c r="K80" i="2" s="1"/>
  <c r="A81" i="2"/>
  <c r="D81" i="2" s="1"/>
  <c r="A84" i="6" l="1"/>
  <c r="D83" i="6"/>
  <c r="G83" i="6" s="1"/>
  <c r="C83" i="6"/>
  <c r="F83" i="6" s="1"/>
  <c r="J83" i="6"/>
  <c r="M83" i="6" s="1"/>
  <c r="B83" i="6"/>
  <c r="E83" i="6" s="1"/>
  <c r="H83" i="6"/>
  <c r="K83" i="6" s="1"/>
  <c r="I83" i="6"/>
  <c r="L83" i="6" s="1"/>
  <c r="C80" i="5"/>
  <c r="F80" i="5" s="1"/>
  <c r="J80" i="5"/>
  <c r="M80" i="5" s="1"/>
  <c r="B80" i="5"/>
  <c r="E80" i="5" s="1"/>
  <c r="I80" i="5"/>
  <c r="L80" i="5" s="1"/>
  <c r="H80" i="5"/>
  <c r="K80" i="5" s="1"/>
  <c r="D80" i="5"/>
  <c r="G80" i="5" s="1"/>
  <c r="A81" i="5"/>
  <c r="D81" i="3"/>
  <c r="G81" i="3" s="1"/>
  <c r="C81" i="3"/>
  <c r="F81" i="3" s="1"/>
  <c r="J81" i="3"/>
  <c r="M81" i="3" s="1"/>
  <c r="B81" i="3"/>
  <c r="E81" i="3" s="1"/>
  <c r="A82" i="3"/>
  <c r="I81" i="3"/>
  <c r="L81" i="3" s="1"/>
  <c r="H81" i="3"/>
  <c r="K81" i="3" s="1"/>
  <c r="H81" i="2"/>
  <c r="K81" i="2" s="1"/>
  <c r="I81" i="2"/>
  <c r="L81" i="2" s="1"/>
  <c r="J81" i="2"/>
  <c r="M81" i="2" s="1"/>
  <c r="B81" i="2"/>
  <c r="E81" i="2" s="1"/>
  <c r="C81" i="2"/>
  <c r="F81" i="2" s="1"/>
  <c r="G81" i="2"/>
  <c r="A82" i="2"/>
  <c r="D82" i="2" s="1"/>
  <c r="I84" i="6" l="1"/>
  <c r="L84" i="6" s="1"/>
  <c r="H84" i="6"/>
  <c r="K84" i="6" s="1"/>
  <c r="A85" i="6"/>
  <c r="C84" i="6"/>
  <c r="F84" i="6" s="1"/>
  <c r="J84" i="6"/>
  <c r="M84" i="6" s="1"/>
  <c r="D84" i="6"/>
  <c r="G84" i="6" s="1"/>
  <c r="B84" i="6"/>
  <c r="E84" i="6" s="1"/>
  <c r="A82" i="5"/>
  <c r="J81" i="5"/>
  <c r="M81" i="5" s="1"/>
  <c r="B81" i="5"/>
  <c r="E81" i="5" s="1"/>
  <c r="I81" i="5"/>
  <c r="L81" i="5" s="1"/>
  <c r="H81" i="5"/>
  <c r="K81" i="5" s="1"/>
  <c r="C81" i="5"/>
  <c r="F81" i="5" s="1"/>
  <c r="D81" i="5"/>
  <c r="G81" i="5" s="1"/>
  <c r="A83" i="3"/>
  <c r="C82" i="3"/>
  <c r="F82" i="3" s="1"/>
  <c r="B82" i="3"/>
  <c r="E82" i="3" s="1"/>
  <c r="J82" i="3"/>
  <c r="M82" i="3" s="1"/>
  <c r="I82" i="3"/>
  <c r="L82" i="3" s="1"/>
  <c r="H82" i="3"/>
  <c r="K82" i="3" s="1"/>
  <c r="D82" i="3"/>
  <c r="G82" i="3" s="1"/>
  <c r="C82" i="2"/>
  <c r="F82" i="2" s="1"/>
  <c r="B82" i="2"/>
  <c r="E82" i="2" s="1"/>
  <c r="G82" i="2"/>
  <c r="H82" i="2"/>
  <c r="K82" i="2" s="1"/>
  <c r="I82" i="2"/>
  <c r="L82" i="2" s="1"/>
  <c r="J82" i="2"/>
  <c r="M82" i="2" s="1"/>
  <c r="A83" i="2"/>
  <c r="D83" i="2" s="1"/>
  <c r="D85" i="6" l="1"/>
  <c r="G85" i="6" s="1"/>
  <c r="C85" i="6"/>
  <c r="F85" i="6" s="1"/>
  <c r="J85" i="6"/>
  <c r="M85" i="6" s="1"/>
  <c r="B85" i="6"/>
  <c r="E85" i="6" s="1"/>
  <c r="I85" i="6"/>
  <c r="L85" i="6" s="1"/>
  <c r="H85" i="6"/>
  <c r="K85" i="6" s="1"/>
  <c r="A86" i="6"/>
  <c r="I82" i="5"/>
  <c r="L82" i="5" s="1"/>
  <c r="H82" i="5"/>
  <c r="K82" i="5" s="1"/>
  <c r="J82" i="5"/>
  <c r="M82" i="5" s="1"/>
  <c r="C82" i="5"/>
  <c r="F82" i="5" s="1"/>
  <c r="A83" i="5"/>
  <c r="B82" i="5"/>
  <c r="E82" i="5" s="1"/>
  <c r="D82" i="5"/>
  <c r="G82" i="5" s="1"/>
  <c r="J83" i="3"/>
  <c r="M83" i="3" s="1"/>
  <c r="B83" i="3"/>
  <c r="E83" i="3" s="1"/>
  <c r="I83" i="3"/>
  <c r="L83" i="3" s="1"/>
  <c r="H83" i="3"/>
  <c r="K83" i="3" s="1"/>
  <c r="D83" i="3"/>
  <c r="G83" i="3" s="1"/>
  <c r="C83" i="3"/>
  <c r="F83" i="3" s="1"/>
  <c r="A84" i="3"/>
  <c r="H83" i="2"/>
  <c r="K83" i="2" s="1"/>
  <c r="I83" i="2"/>
  <c r="L83" i="2" s="1"/>
  <c r="C83" i="2"/>
  <c r="F83" i="2" s="1"/>
  <c r="J83" i="2"/>
  <c r="M83" i="2" s="1"/>
  <c r="B83" i="2"/>
  <c r="E83" i="2" s="1"/>
  <c r="G83" i="2"/>
  <c r="A84" i="2"/>
  <c r="D84" i="2" s="1"/>
  <c r="A87" i="6" l="1"/>
  <c r="D86" i="6"/>
  <c r="G86" i="6" s="1"/>
  <c r="C86" i="6"/>
  <c r="F86" i="6" s="1"/>
  <c r="I86" i="6"/>
  <c r="L86" i="6" s="1"/>
  <c r="B86" i="6"/>
  <c r="E86" i="6" s="1"/>
  <c r="J86" i="6"/>
  <c r="M86" i="6" s="1"/>
  <c r="H86" i="6"/>
  <c r="K86" i="6" s="1"/>
  <c r="D83" i="5"/>
  <c r="G83" i="5" s="1"/>
  <c r="C83" i="5"/>
  <c r="F83" i="5" s="1"/>
  <c r="H83" i="5"/>
  <c r="K83" i="5" s="1"/>
  <c r="I83" i="5"/>
  <c r="L83" i="5" s="1"/>
  <c r="B83" i="5"/>
  <c r="E83" i="5" s="1"/>
  <c r="A84" i="5"/>
  <c r="J83" i="5"/>
  <c r="M83" i="5" s="1"/>
  <c r="H84" i="3"/>
  <c r="K84" i="3" s="1"/>
  <c r="A85" i="3"/>
  <c r="D84" i="3"/>
  <c r="G84" i="3" s="1"/>
  <c r="C84" i="3"/>
  <c r="F84" i="3" s="1"/>
  <c r="B84" i="3"/>
  <c r="E84" i="3" s="1"/>
  <c r="J84" i="3"/>
  <c r="M84" i="3" s="1"/>
  <c r="I84" i="3"/>
  <c r="L84" i="3" s="1"/>
  <c r="C84" i="2"/>
  <c r="F84" i="2" s="1"/>
  <c r="H84" i="2"/>
  <c r="K84" i="2" s="1"/>
  <c r="I84" i="2"/>
  <c r="L84" i="2" s="1"/>
  <c r="B84" i="2"/>
  <c r="E84" i="2" s="1"/>
  <c r="J84" i="2"/>
  <c r="M84" i="2" s="1"/>
  <c r="G84" i="2"/>
  <c r="A85" i="2"/>
  <c r="D85" i="2" s="1"/>
  <c r="J87" i="6" l="1"/>
  <c r="M87" i="6" s="1"/>
  <c r="B87" i="6"/>
  <c r="E87" i="6" s="1"/>
  <c r="I87" i="6"/>
  <c r="L87" i="6" s="1"/>
  <c r="H87" i="6"/>
  <c r="K87" i="6" s="1"/>
  <c r="A88" i="6"/>
  <c r="D87" i="6"/>
  <c r="G87" i="6" s="1"/>
  <c r="C87" i="6"/>
  <c r="F87" i="6" s="1"/>
  <c r="A85" i="5"/>
  <c r="C84" i="5"/>
  <c r="F84" i="5" s="1"/>
  <c r="I84" i="5"/>
  <c r="L84" i="5" s="1"/>
  <c r="H84" i="5"/>
  <c r="K84" i="5" s="1"/>
  <c r="B84" i="5"/>
  <c r="E84" i="5" s="1"/>
  <c r="J84" i="5"/>
  <c r="M84" i="5" s="1"/>
  <c r="D84" i="5"/>
  <c r="G84" i="5" s="1"/>
  <c r="C85" i="3"/>
  <c r="F85" i="3" s="1"/>
  <c r="I85" i="3"/>
  <c r="L85" i="3" s="1"/>
  <c r="H85" i="3"/>
  <c r="K85" i="3" s="1"/>
  <c r="A86" i="3"/>
  <c r="J85" i="3"/>
  <c r="M85" i="3" s="1"/>
  <c r="D85" i="3"/>
  <c r="G85" i="3" s="1"/>
  <c r="B85" i="3"/>
  <c r="E85" i="3" s="1"/>
  <c r="J85" i="2"/>
  <c r="M85" i="2" s="1"/>
  <c r="C85" i="2"/>
  <c r="F85" i="2" s="1"/>
  <c r="B85" i="2"/>
  <c r="E85" i="2" s="1"/>
  <c r="H85" i="2"/>
  <c r="K85" i="2" s="1"/>
  <c r="I85" i="2"/>
  <c r="L85" i="2" s="1"/>
  <c r="G85" i="2"/>
  <c r="A86" i="2"/>
  <c r="D86" i="2" s="1"/>
  <c r="D88" i="6" l="1"/>
  <c r="G88" i="6" s="1"/>
  <c r="C88" i="6"/>
  <c r="F88" i="6" s="1"/>
  <c r="J88" i="6"/>
  <c r="M88" i="6" s="1"/>
  <c r="B88" i="6"/>
  <c r="E88" i="6" s="1"/>
  <c r="I88" i="6"/>
  <c r="L88" i="6" s="1"/>
  <c r="H88" i="6"/>
  <c r="K88" i="6" s="1"/>
  <c r="A89" i="6"/>
  <c r="J85" i="5"/>
  <c r="M85" i="5" s="1"/>
  <c r="B85" i="5"/>
  <c r="E85" i="5" s="1"/>
  <c r="I85" i="5"/>
  <c r="L85" i="5" s="1"/>
  <c r="A86" i="5"/>
  <c r="H85" i="5"/>
  <c r="K85" i="5" s="1"/>
  <c r="C85" i="5"/>
  <c r="F85" i="5" s="1"/>
  <c r="D85" i="5"/>
  <c r="G85" i="5" s="1"/>
  <c r="A87" i="3"/>
  <c r="D86" i="3"/>
  <c r="G86" i="3" s="1"/>
  <c r="C86" i="3"/>
  <c r="F86" i="3" s="1"/>
  <c r="J86" i="3"/>
  <c r="M86" i="3" s="1"/>
  <c r="B86" i="3"/>
  <c r="E86" i="3" s="1"/>
  <c r="I86" i="3"/>
  <c r="L86" i="3" s="1"/>
  <c r="H86" i="3"/>
  <c r="K86" i="3" s="1"/>
  <c r="B86" i="2"/>
  <c r="E86" i="2" s="1"/>
  <c r="H86" i="2"/>
  <c r="K86" i="2" s="1"/>
  <c r="G86" i="2"/>
  <c r="I86" i="2"/>
  <c r="L86" i="2" s="1"/>
  <c r="J86" i="2"/>
  <c r="M86" i="2" s="1"/>
  <c r="C86" i="2"/>
  <c r="F86" i="2" s="1"/>
  <c r="A87" i="2"/>
  <c r="D87" i="2" s="1"/>
  <c r="H89" i="6" l="1"/>
  <c r="K89" i="6" s="1"/>
  <c r="A90" i="6"/>
  <c r="D89" i="6"/>
  <c r="G89" i="6" s="1"/>
  <c r="J89" i="6"/>
  <c r="M89" i="6" s="1"/>
  <c r="B89" i="6"/>
  <c r="E89" i="6" s="1"/>
  <c r="I89" i="6"/>
  <c r="L89" i="6" s="1"/>
  <c r="C89" i="6"/>
  <c r="F89" i="6" s="1"/>
  <c r="D86" i="5"/>
  <c r="G86" i="5" s="1"/>
  <c r="I86" i="5"/>
  <c r="L86" i="5" s="1"/>
  <c r="H86" i="5"/>
  <c r="K86" i="5" s="1"/>
  <c r="B86" i="5"/>
  <c r="E86" i="5" s="1"/>
  <c r="A87" i="5"/>
  <c r="J86" i="5"/>
  <c r="M86" i="5" s="1"/>
  <c r="C86" i="5"/>
  <c r="F86" i="5" s="1"/>
  <c r="J87" i="3"/>
  <c r="M87" i="3" s="1"/>
  <c r="B87" i="3"/>
  <c r="E87" i="3" s="1"/>
  <c r="I87" i="3"/>
  <c r="L87" i="3" s="1"/>
  <c r="H87" i="3"/>
  <c r="K87" i="3" s="1"/>
  <c r="A88" i="3"/>
  <c r="D87" i="3"/>
  <c r="G87" i="3" s="1"/>
  <c r="C87" i="3"/>
  <c r="F87" i="3" s="1"/>
  <c r="B87" i="2"/>
  <c r="E87" i="2" s="1"/>
  <c r="G87" i="2"/>
  <c r="H87" i="2"/>
  <c r="K87" i="2" s="1"/>
  <c r="I87" i="2"/>
  <c r="L87" i="2" s="1"/>
  <c r="C87" i="2"/>
  <c r="F87" i="2" s="1"/>
  <c r="J87" i="2"/>
  <c r="M87" i="2" s="1"/>
  <c r="A88" i="2"/>
  <c r="D88" i="2" s="1"/>
  <c r="C90" i="6" l="1"/>
  <c r="F90" i="6" s="1"/>
  <c r="J90" i="6"/>
  <c r="M90" i="6" s="1"/>
  <c r="B90" i="6"/>
  <c r="E90" i="6" s="1"/>
  <c r="I90" i="6"/>
  <c r="L90" i="6" s="1"/>
  <c r="H90" i="6"/>
  <c r="K90" i="6" s="1"/>
  <c r="A91" i="6"/>
  <c r="D90" i="6"/>
  <c r="G90" i="6" s="1"/>
  <c r="H87" i="5"/>
  <c r="K87" i="5" s="1"/>
  <c r="D87" i="5"/>
  <c r="G87" i="5" s="1"/>
  <c r="I87" i="5"/>
  <c r="L87" i="5" s="1"/>
  <c r="A88" i="5"/>
  <c r="B87" i="5"/>
  <c r="E87" i="5" s="1"/>
  <c r="J87" i="5"/>
  <c r="M87" i="5" s="1"/>
  <c r="C87" i="5"/>
  <c r="F87" i="5" s="1"/>
  <c r="D88" i="3"/>
  <c r="G88" i="3" s="1"/>
  <c r="C88" i="3"/>
  <c r="F88" i="3" s="1"/>
  <c r="J88" i="3"/>
  <c r="M88" i="3" s="1"/>
  <c r="B88" i="3"/>
  <c r="E88" i="3" s="1"/>
  <c r="I88" i="3"/>
  <c r="L88" i="3" s="1"/>
  <c r="H88" i="3"/>
  <c r="K88" i="3" s="1"/>
  <c r="A89" i="3"/>
  <c r="I88" i="2"/>
  <c r="L88" i="2" s="1"/>
  <c r="J88" i="2"/>
  <c r="M88" i="2" s="1"/>
  <c r="B88" i="2"/>
  <c r="E88" i="2" s="1"/>
  <c r="G88" i="2"/>
  <c r="C88" i="2"/>
  <c r="F88" i="2" s="1"/>
  <c r="H88" i="2"/>
  <c r="K88" i="2" s="1"/>
  <c r="A89" i="2"/>
  <c r="D89" i="2" s="1"/>
  <c r="A92" i="6" l="1"/>
  <c r="D91" i="6"/>
  <c r="G91" i="6" s="1"/>
  <c r="C91" i="6"/>
  <c r="F91" i="6" s="1"/>
  <c r="J91" i="6"/>
  <c r="M91" i="6" s="1"/>
  <c r="B91" i="6"/>
  <c r="E91" i="6" s="1"/>
  <c r="H91" i="6"/>
  <c r="K91" i="6" s="1"/>
  <c r="I91" i="6"/>
  <c r="L91" i="6" s="1"/>
  <c r="C88" i="5"/>
  <c r="F88" i="5" s="1"/>
  <c r="J88" i="5"/>
  <c r="M88" i="5" s="1"/>
  <c r="B88" i="5"/>
  <c r="E88" i="5" s="1"/>
  <c r="H88" i="5"/>
  <c r="K88" i="5" s="1"/>
  <c r="A89" i="5"/>
  <c r="I88" i="5"/>
  <c r="L88" i="5" s="1"/>
  <c r="D88" i="5"/>
  <c r="G88" i="5" s="1"/>
  <c r="H89" i="3"/>
  <c r="K89" i="3" s="1"/>
  <c r="A90" i="3"/>
  <c r="D89" i="3"/>
  <c r="G89" i="3" s="1"/>
  <c r="C89" i="3"/>
  <c r="F89" i="3" s="1"/>
  <c r="J89" i="3"/>
  <c r="M89" i="3" s="1"/>
  <c r="B89" i="3"/>
  <c r="E89" i="3" s="1"/>
  <c r="I89" i="3"/>
  <c r="L89" i="3" s="1"/>
  <c r="H89" i="2"/>
  <c r="K89" i="2" s="1"/>
  <c r="I89" i="2"/>
  <c r="L89" i="2" s="1"/>
  <c r="J89" i="2"/>
  <c r="M89" i="2" s="1"/>
  <c r="C89" i="2"/>
  <c r="F89" i="2" s="1"/>
  <c r="B89" i="2"/>
  <c r="E89" i="2" s="1"/>
  <c r="G89" i="2"/>
  <c r="A90" i="2"/>
  <c r="D90" i="2" s="1"/>
  <c r="I92" i="6" l="1"/>
  <c r="L92" i="6" s="1"/>
  <c r="H92" i="6"/>
  <c r="K92" i="6" s="1"/>
  <c r="A93" i="6"/>
  <c r="C92" i="6"/>
  <c r="F92" i="6" s="1"/>
  <c r="J92" i="6"/>
  <c r="M92" i="6" s="1"/>
  <c r="D92" i="6"/>
  <c r="G92" i="6" s="1"/>
  <c r="B92" i="6"/>
  <c r="E92" i="6" s="1"/>
  <c r="A90" i="5"/>
  <c r="J89" i="5"/>
  <c r="M89" i="5" s="1"/>
  <c r="B89" i="5"/>
  <c r="E89" i="5" s="1"/>
  <c r="H89" i="5"/>
  <c r="K89" i="5" s="1"/>
  <c r="D89" i="5"/>
  <c r="G89" i="5" s="1"/>
  <c r="I89" i="5"/>
  <c r="L89" i="5" s="1"/>
  <c r="C89" i="5"/>
  <c r="F89" i="5" s="1"/>
  <c r="C90" i="3"/>
  <c r="F90" i="3" s="1"/>
  <c r="J90" i="3"/>
  <c r="M90" i="3" s="1"/>
  <c r="B90" i="3"/>
  <c r="E90" i="3" s="1"/>
  <c r="I90" i="3"/>
  <c r="L90" i="3" s="1"/>
  <c r="H90" i="3"/>
  <c r="K90" i="3" s="1"/>
  <c r="A91" i="3"/>
  <c r="D90" i="3"/>
  <c r="G90" i="3" s="1"/>
  <c r="C90" i="2"/>
  <c r="F90" i="2" s="1"/>
  <c r="B90" i="2"/>
  <c r="E90" i="2" s="1"/>
  <c r="G90" i="2"/>
  <c r="H90" i="2"/>
  <c r="K90" i="2" s="1"/>
  <c r="J90" i="2"/>
  <c r="M90" i="2" s="1"/>
  <c r="I90" i="2"/>
  <c r="L90" i="2" s="1"/>
  <c r="A91" i="2"/>
  <c r="D91" i="2" s="1"/>
  <c r="D93" i="6" l="1"/>
  <c r="G93" i="6" s="1"/>
  <c r="C93" i="6"/>
  <c r="F93" i="6" s="1"/>
  <c r="J93" i="6"/>
  <c r="M93" i="6" s="1"/>
  <c r="B93" i="6"/>
  <c r="E93" i="6" s="1"/>
  <c r="I93" i="6"/>
  <c r="L93" i="6" s="1"/>
  <c r="H93" i="6"/>
  <c r="K93" i="6" s="1"/>
  <c r="A94" i="6"/>
  <c r="I90" i="5"/>
  <c r="L90" i="5" s="1"/>
  <c r="H90" i="5"/>
  <c r="K90" i="5" s="1"/>
  <c r="D90" i="5"/>
  <c r="G90" i="5" s="1"/>
  <c r="A91" i="5"/>
  <c r="B90" i="5"/>
  <c r="E90" i="5" s="1"/>
  <c r="C90" i="5"/>
  <c r="F90" i="5" s="1"/>
  <c r="J90" i="5"/>
  <c r="M90" i="5" s="1"/>
  <c r="A92" i="3"/>
  <c r="D91" i="3"/>
  <c r="G91" i="3" s="1"/>
  <c r="C91" i="3"/>
  <c r="F91" i="3" s="1"/>
  <c r="J91" i="3"/>
  <c r="M91" i="3" s="1"/>
  <c r="B91" i="3"/>
  <c r="E91" i="3" s="1"/>
  <c r="I91" i="3"/>
  <c r="L91" i="3" s="1"/>
  <c r="H91" i="3"/>
  <c r="K91" i="3" s="1"/>
  <c r="H91" i="2"/>
  <c r="K91" i="2" s="1"/>
  <c r="I91" i="2"/>
  <c r="L91" i="2" s="1"/>
  <c r="C91" i="2"/>
  <c r="F91" i="2" s="1"/>
  <c r="J91" i="2"/>
  <c r="M91" i="2" s="1"/>
  <c r="B91" i="2"/>
  <c r="E91" i="2" s="1"/>
  <c r="G91" i="2"/>
  <c r="A92" i="2"/>
  <c r="D92" i="2" s="1"/>
  <c r="A95" i="6" l="1"/>
  <c r="D94" i="6"/>
  <c r="G94" i="6" s="1"/>
  <c r="C94" i="6"/>
  <c r="F94" i="6" s="1"/>
  <c r="I94" i="6"/>
  <c r="L94" i="6" s="1"/>
  <c r="J94" i="6"/>
  <c r="M94" i="6" s="1"/>
  <c r="H94" i="6"/>
  <c r="K94" i="6" s="1"/>
  <c r="B94" i="6"/>
  <c r="E94" i="6" s="1"/>
  <c r="D91" i="5"/>
  <c r="G91" i="5" s="1"/>
  <c r="C91" i="5"/>
  <c r="F91" i="5" s="1"/>
  <c r="H91" i="5"/>
  <c r="K91" i="5" s="1"/>
  <c r="A92" i="5"/>
  <c r="J91" i="5"/>
  <c r="M91" i="5" s="1"/>
  <c r="I91" i="5"/>
  <c r="L91" i="5" s="1"/>
  <c r="B91" i="5"/>
  <c r="E91" i="5" s="1"/>
  <c r="I92" i="3"/>
  <c r="L92" i="3" s="1"/>
  <c r="H92" i="3"/>
  <c r="K92" i="3" s="1"/>
  <c r="A93" i="3"/>
  <c r="D92" i="3"/>
  <c r="G92" i="3" s="1"/>
  <c r="C92" i="3"/>
  <c r="F92" i="3" s="1"/>
  <c r="J92" i="3"/>
  <c r="M92" i="3" s="1"/>
  <c r="B92" i="3"/>
  <c r="E92" i="3" s="1"/>
  <c r="C92" i="2"/>
  <c r="F92" i="2" s="1"/>
  <c r="H92" i="2"/>
  <c r="K92" i="2" s="1"/>
  <c r="I92" i="2"/>
  <c r="L92" i="2" s="1"/>
  <c r="B92" i="2"/>
  <c r="E92" i="2" s="1"/>
  <c r="J92" i="2"/>
  <c r="M92" i="2" s="1"/>
  <c r="G92" i="2"/>
  <c r="A93" i="2"/>
  <c r="D93" i="2" s="1"/>
  <c r="J95" i="6" l="1"/>
  <c r="M95" i="6" s="1"/>
  <c r="B95" i="6"/>
  <c r="E95" i="6" s="1"/>
  <c r="I95" i="6"/>
  <c r="L95" i="6" s="1"/>
  <c r="H95" i="6"/>
  <c r="K95" i="6" s="1"/>
  <c r="A96" i="6"/>
  <c r="D95" i="6"/>
  <c r="G95" i="6" s="1"/>
  <c r="C95" i="6"/>
  <c r="F95" i="6" s="1"/>
  <c r="A93" i="5"/>
  <c r="C92" i="5"/>
  <c r="F92" i="5" s="1"/>
  <c r="H92" i="5"/>
  <c r="K92" i="5" s="1"/>
  <c r="D92" i="5"/>
  <c r="G92" i="5" s="1"/>
  <c r="J92" i="5"/>
  <c r="M92" i="5" s="1"/>
  <c r="I92" i="5"/>
  <c r="L92" i="5" s="1"/>
  <c r="B92" i="5"/>
  <c r="E92" i="5" s="1"/>
  <c r="D93" i="3"/>
  <c r="G93" i="3" s="1"/>
  <c r="C93" i="3"/>
  <c r="F93" i="3" s="1"/>
  <c r="J93" i="3"/>
  <c r="M93" i="3" s="1"/>
  <c r="B93" i="3"/>
  <c r="E93" i="3" s="1"/>
  <c r="I93" i="3"/>
  <c r="L93" i="3" s="1"/>
  <c r="H93" i="3"/>
  <c r="K93" i="3" s="1"/>
  <c r="A94" i="3"/>
  <c r="J93" i="2"/>
  <c r="M93" i="2" s="1"/>
  <c r="C93" i="2"/>
  <c r="F93" i="2" s="1"/>
  <c r="H93" i="2"/>
  <c r="K93" i="2" s="1"/>
  <c r="I93" i="2"/>
  <c r="L93" i="2" s="1"/>
  <c r="G93" i="2"/>
  <c r="B93" i="2"/>
  <c r="E93" i="2" s="1"/>
  <c r="A94" i="2"/>
  <c r="D94" i="2" s="1"/>
  <c r="D96" i="6" l="1"/>
  <c r="G96" i="6" s="1"/>
  <c r="C96" i="6"/>
  <c r="F96" i="6" s="1"/>
  <c r="J96" i="6"/>
  <c r="M96" i="6" s="1"/>
  <c r="B96" i="6"/>
  <c r="E96" i="6" s="1"/>
  <c r="I96" i="6"/>
  <c r="L96" i="6" s="1"/>
  <c r="A97" i="6"/>
  <c r="H96" i="6"/>
  <c r="K96" i="6" s="1"/>
  <c r="J93" i="5"/>
  <c r="M93" i="5" s="1"/>
  <c r="B93" i="5"/>
  <c r="E93" i="5" s="1"/>
  <c r="I93" i="5"/>
  <c r="L93" i="5" s="1"/>
  <c r="A94" i="5"/>
  <c r="D93" i="5"/>
  <c r="G93" i="5" s="1"/>
  <c r="C93" i="5"/>
  <c r="F93" i="5" s="1"/>
  <c r="H93" i="5"/>
  <c r="K93" i="5" s="1"/>
  <c r="A95" i="3"/>
  <c r="D94" i="3"/>
  <c r="G94" i="3" s="1"/>
  <c r="C94" i="3"/>
  <c r="F94" i="3" s="1"/>
  <c r="J94" i="3"/>
  <c r="M94" i="3" s="1"/>
  <c r="B94" i="3"/>
  <c r="E94" i="3" s="1"/>
  <c r="I94" i="3"/>
  <c r="L94" i="3" s="1"/>
  <c r="H94" i="3"/>
  <c r="K94" i="3" s="1"/>
  <c r="B94" i="2"/>
  <c r="E94" i="2" s="1"/>
  <c r="H94" i="2"/>
  <c r="K94" i="2" s="1"/>
  <c r="G94" i="2"/>
  <c r="I94" i="2"/>
  <c r="L94" i="2" s="1"/>
  <c r="J94" i="2"/>
  <c r="M94" i="2" s="1"/>
  <c r="C94" i="2"/>
  <c r="F94" i="2" s="1"/>
  <c r="A95" i="2"/>
  <c r="D95" i="2" s="1"/>
  <c r="H97" i="6" l="1"/>
  <c r="K97" i="6" s="1"/>
  <c r="A98" i="6"/>
  <c r="D97" i="6"/>
  <c r="G97" i="6" s="1"/>
  <c r="J97" i="6"/>
  <c r="M97" i="6" s="1"/>
  <c r="B97" i="6"/>
  <c r="E97" i="6" s="1"/>
  <c r="I97" i="6"/>
  <c r="L97" i="6" s="1"/>
  <c r="C97" i="6"/>
  <c r="F97" i="6" s="1"/>
  <c r="D94" i="5"/>
  <c r="G94" i="5" s="1"/>
  <c r="I94" i="5"/>
  <c r="L94" i="5" s="1"/>
  <c r="C94" i="5"/>
  <c r="F94" i="5" s="1"/>
  <c r="A95" i="5"/>
  <c r="J94" i="5"/>
  <c r="M94" i="5" s="1"/>
  <c r="H94" i="5"/>
  <c r="K94" i="5" s="1"/>
  <c r="B94" i="5"/>
  <c r="E94" i="5" s="1"/>
  <c r="J95" i="3"/>
  <c r="M95" i="3" s="1"/>
  <c r="B95" i="3"/>
  <c r="E95" i="3" s="1"/>
  <c r="I95" i="3"/>
  <c r="L95" i="3" s="1"/>
  <c r="H95" i="3"/>
  <c r="K95" i="3" s="1"/>
  <c r="A96" i="3"/>
  <c r="D95" i="3"/>
  <c r="G95" i="3" s="1"/>
  <c r="C95" i="3"/>
  <c r="F95" i="3" s="1"/>
  <c r="B95" i="2"/>
  <c r="E95" i="2" s="1"/>
  <c r="G95" i="2"/>
  <c r="H95" i="2"/>
  <c r="K95" i="2" s="1"/>
  <c r="I95" i="2"/>
  <c r="L95" i="2" s="1"/>
  <c r="C95" i="2"/>
  <c r="F95" i="2" s="1"/>
  <c r="J95" i="2"/>
  <c r="M95" i="2" s="1"/>
  <c r="A96" i="2"/>
  <c r="D96" i="2" s="1"/>
  <c r="C98" i="6" l="1"/>
  <c r="F98" i="6" s="1"/>
  <c r="J98" i="6"/>
  <c r="M98" i="6" s="1"/>
  <c r="B98" i="6"/>
  <c r="E98" i="6" s="1"/>
  <c r="I98" i="6"/>
  <c r="L98" i="6" s="1"/>
  <c r="H98" i="6"/>
  <c r="K98" i="6" s="1"/>
  <c r="D98" i="6"/>
  <c r="G98" i="6" s="1"/>
  <c r="A99" i="6"/>
  <c r="H95" i="5"/>
  <c r="K95" i="5" s="1"/>
  <c r="D95" i="5"/>
  <c r="G95" i="5" s="1"/>
  <c r="C95" i="5"/>
  <c r="F95" i="5" s="1"/>
  <c r="I95" i="5"/>
  <c r="L95" i="5" s="1"/>
  <c r="B95" i="5"/>
  <c r="E95" i="5" s="1"/>
  <c r="J95" i="5"/>
  <c r="M95" i="5" s="1"/>
  <c r="A96" i="5"/>
  <c r="D96" i="3"/>
  <c r="G96" i="3" s="1"/>
  <c r="C96" i="3"/>
  <c r="F96" i="3" s="1"/>
  <c r="J96" i="3"/>
  <c r="M96" i="3" s="1"/>
  <c r="B96" i="3"/>
  <c r="E96" i="3" s="1"/>
  <c r="I96" i="3"/>
  <c r="L96" i="3" s="1"/>
  <c r="H96" i="3"/>
  <c r="K96" i="3" s="1"/>
  <c r="A97" i="3"/>
  <c r="I96" i="2"/>
  <c r="L96" i="2" s="1"/>
  <c r="J96" i="2"/>
  <c r="M96" i="2" s="1"/>
  <c r="B96" i="2"/>
  <c r="E96" i="2" s="1"/>
  <c r="C96" i="2"/>
  <c r="F96" i="2" s="1"/>
  <c r="H96" i="2"/>
  <c r="K96" i="2" s="1"/>
  <c r="G96" i="2"/>
  <c r="A97" i="2"/>
  <c r="D97" i="2" s="1"/>
  <c r="A100" i="6" l="1"/>
  <c r="D99" i="6"/>
  <c r="G99" i="6" s="1"/>
  <c r="C99" i="6"/>
  <c r="F99" i="6" s="1"/>
  <c r="J99" i="6"/>
  <c r="M99" i="6" s="1"/>
  <c r="B99" i="6"/>
  <c r="E99" i="6" s="1"/>
  <c r="H99" i="6"/>
  <c r="K99" i="6" s="1"/>
  <c r="I99" i="6"/>
  <c r="L99" i="6" s="1"/>
  <c r="C96" i="5"/>
  <c r="F96" i="5" s="1"/>
  <c r="J96" i="5"/>
  <c r="M96" i="5" s="1"/>
  <c r="B96" i="5"/>
  <c r="E96" i="5" s="1"/>
  <c r="D96" i="5"/>
  <c r="G96" i="5" s="1"/>
  <c r="A97" i="5"/>
  <c r="I96" i="5"/>
  <c r="L96" i="5" s="1"/>
  <c r="H96" i="5"/>
  <c r="K96" i="5" s="1"/>
  <c r="H97" i="3"/>
  <c r="K97" i="3" s="1"/>
  <c r="A98" i="3"/>
  <c r="D97" i="3"/>
  <c r="G97" i="3" s="1"/>
  <c r="C97" i="3"/>
  <c r="F97" i="3" s="1"/>
  <c r="J97" i="3"/>
  <c r="M97" i="3" s="1"/>
  <c r="B97" i="3"/>
  <c r="E97" i="3" s="1"/>
  <c r="I97" i="3"/>
  <c r="L97" i="3" s="1"/>
  <c r="H97" i="2"/>
  <c r="K97" i="2" s="1"/>
  <c r="I97" i="2"/>
  <c r="L97" i="2" s="1"/>
  <c r="J97" i="2"/>
  <c r="M97" i="2" s="1"/>
  <c r="G97" i="2"/>
  <c r="C97" i="2"/>
  <c r="F97" i="2" s="1"/>
  <c r="B97" i="2"/>
  <c r="E97" i="2" s="1"/>
  <c r="A98" i="2"/>
  <c r="D98" i="2" s="1"/>
  <c r="I100" i="6" l="1"/>
  <c r="L100" i="6" s="1"/>
  <c r="H100" i="6"/>
  <c r="K100" i="6" s="1"/>
  <c r="A101" i="6"/>
  <c r="C100" i="6"/>
  <c r="F100" i="6" s="1"/>
  <c r="J100" i="6"/>
  <c r="M100" i="6" s="1"/>
  <c r="D100" i="6"/>
  <c r="G100" i="6" s="1"/>
  <c r="B100" i="6"/>
  <c r="E100" i="6" s="1"/>
  <c r="A98" i="5"/>
  <c r="J97" i="5"/>
  <c r="M97" i="5" s="1"/>
  <c r="B97" i="5"/>
  <c r="E97" i="5" s="1"/>
  <c r="D97" i="5"/>
  <c r="G97" i="5" s="1"/>
  <c r="C97" i="5"/>
  <c r="F97" i="5" s="1"/>
  <c r="I97" i="5"/>
  <c r="L97" i="5" s="1"/>
  <c r="H97" i="5"/>
  <c r="K97" i="5" s="1"/>
  <c r="C98" i="3"/>
  <c r="F98" i="3" s="1"/>
  <c r="J98" i="3"/>
  <c r="M98" i="3" s="1"/>
  <c r="B98" i="3"/>
  <c r="E98" i="3" s="1"/>
  <c r="I98" i="3"/>
  <c r="L98" i="3" s="1"/>
  <c r="H98" i="3"/>
  <c r="K98" i="3" s="1"/>
  <c r="A99" i="3"/>
  <c r="D98" i="3"/>
  <c r="G98" i="3" s="1"/>
  <c r="C98" i="2"/>
  <c r="F98" i="2" s="1"/>
  <c r="B98" i="2"/>
  <c r="E98" i="2" s="1"/>
  <c r="G98" i="2"/>
  <c r="H98" i="2"/>
  <c r="K98" i="2" s="1"/>
  <c r="I98" i="2"/>
  <c r="L98" i="2" s="1"/>
  <c r="J98" i="2"/>
  <c r="M98" i="2" s="1"/>
  <c r="A99" i="2"/>
  <c r="D99" i="2" s="1"/>
  <c r="D101" i="6" l="1"/>
  <c r="G101" i="6" s="1"/>
  <c r="C101" i="6"/>
  <c r="F101" i="6" s="1"/>
  <c r="J101" i="6"/>
  <c r="M101" i="6" s="1"/>
  <c r="B101" i="6"/>
  <c r="E101" i="6" s="1"/>
  <c r="I101" i="6"/>
  <c r="L101" i="6" s="1"/>
  <c r="H101" i="6"/>
  <c r="K101" i="6" s="1"/>
  <c r="A102" i="6"/>
  <c r="I98" i="5"/>
  <c r="L98" i="5" s="1"/>
  <c r="H98" i="5"/>
  <c r="K98" i="5" s="1"/>
  <c r="D98" i="5"/>
  <c r="G98" i="5" s="1"/>
  <c r="C98" i="5"/>
  <c r="F98" i="5" s="1"/>
  <c r="B98" i="5"/>
  <c r="E98" i="5" s="1"/>
  <c r="A99" i="5"/>
  <c r="J98" i="5"/>
  <c r="M98" i="5" s="1"/>
  <c r="A100" i="3"/>
  <c r="D99" i="3"/>
  <c r="G99" i="3" s="1"/>
  <c r="C99" i="3"/>
  <c r="F99" i="3" s="1"/>
  <c r="J99" i="3"/>
  <c r="M99" i="3" s="1"/>
  <c r="B99" i="3"/>
  <c r="E99" i="3" s="1"/>
  <c r="I99" i="3"/>
  <c r="L99" i="3" s="1"/>
  <c r="H99" i="3"/>
  <c r="K99" i="3" s="1"/>
  <c r="H99" i="2"/>
  <c r="K99" i="2" s="1"/>
  <c r="I99" i="2"/>
  <c r="L99" i="2" s="1"/>
  <c r="C99" i="2"/>
  <c r="F99" i="2" s="1"/>
  <c r="J99" i="2"/>
  <c r="M99" i="2" s="1"/>
  <c r="B99" i="2"/>
  <c r="E99" i="2" s="1"/>
  <c r="G99" i="2"/>
  <c r="A100" i="2"/>
  <c r="D100" i="2" s="1"/>
  <c r="A103" i="6" l="1"/>
  <c r="D102" i="6"/>
  <c r="G102" i="6" s="1"/>
  <c r="C102" i="6"/>
  <c r="F102" i="6" s="1"/>
  <c r="I102" i="6"/>
  <c r="L102" i="6" s="1"/>
  <c r="J102" i="6"/>
  <c r="M102" i="6" s="1"/>
  <c r="H102" i="6"/>
  <c r="K102" i="6" s="1"/>
  <c r="B102" i="6"/>
  <c r="E102" i="6" s="1"/>
  <c r="D99" i="5"/>
  <c r="G99" i="5" s="1"/>
  <c r="C99" i="5"/>
  <c r="F99" i="5" s="1"/>
  <c r="H99" i="5"/>
  <c r="K99" i="5" s="1"/>
  <c r="I99" i="5"/>
  <c r="L99" i="5" s="1"/>
  <c r="B99" i="5"/>
  <c r="E99" i="5" s="1"/>
  <c r="J99" i="5"/>
  <c r="M99" i="5" s="1"/>
  <c r="A100" i="5"/>
  <c r="I100" i="3"/>
  <c r="L100" i="3" s="1"/>
  <c r="H100" i="3"/>
  <c r="K100" i="3" s="1"/>
  <c r="A101" i="3"/>
  <c r="D100" i="3"/>
  <c r="G100" i="3" s="1"/>
  <c r="C100" i="3"/>
  <c r="F100" i="3" s="1"/>
  <c r="J100" i="3"/>
  <c r="M100" i="3" s="1"/>
  <c r="B100" i="3"/>
  <c r="E100" i="3" s="1"/>
  <c r="C100" i="2"/>
  <c r="F100" i="2" s="1"/>
  <c r="H100" i="2"/>
  <c r="K100" i="2" s="1"/>
  <c r="I100" i="2"/>
  <c r="L100" i="2" s="1"/>
  <c r="B100" i="2"/>
  <c r="E100" i="2" s="1"/>
  <c r="J100" i="2"/>
  <c r="M100" i="2" s="1"/>
  <c r="G100" i="2"/>
  <c r="A101" i="2"/>
  <c r="D101" i="2" s="1"/>
  <c r="J103" i="6" l="1"/>
  <c r="M103" i="6" s="1"/>
  <c r="B103" i="6"/>
  <c r="E103" i="6" s="1"/>
  <c r="I103" i="6"/>
  <c r="L103" i="6" s="1"/>
  <c r="H103" i="6"/>
  <c r="K103" i="6" s="1"/>
  <c r="A104" i="6"/>
  <c r="D103" i="6"/>
  <c r="G103" i="6" s="1"/>
  <c r="C103" i="6"/>
  <c r="F103" i="6" s="1"/>
  <c r="A101" i="5"/>
  <c r="C100" i="5"/>
  <c r="F100" i="5" s="1"/>
  <c r="I100" i="5"/>
  <c r="L100" i="5" s="1"/>
  <c r="D100" i="5"/>
  <c r="G100" i="5" s="1"/>
  <c r="B100" i="5"/>
  <c r="E100" i="5" s="1"/>
  <c r="J100" i="5"/>
  <c r="M100" i="5" s="1"/>
  <c r="H100" i="5"/>
  <c r="K100" i="5" s="1"/>
  <c r="D101" i="3"/>
  <c r="G101" i="3" s="1"/>
  <c r="C101" i="3"/>
  <c r="F101" i="3" s="1"/>
  <c r="J101" i="3"/>
  <c r="M101" i="3" s="1"/>
  <c r="B101" i="3"/>
  <c r="E101" i="3" s="1"/>
  <c r="I101" i="3"/>
  <c r="L101" i="3" s="1"/>
  <c r="H101" i="3"/>
  <c r="K101" i="3" s="1"/>
  <c r="A102" i="3"/>
  <c r="J101" i="2"/>
  <c r="M101" i="2" s="1"/>
  <c r="C101" i="2"/>
  <c r="F101" i="2" s="1"/>
  <c r="B101" i="2"/>
  <c r="E101" i="2" s="1"/>
  <c r="G101" i="2"/>
  <c r="H101" i="2"/>
  <c r="K101" i="2" s="1"/>
  <c r="I101" i="2"/>
  <c r="L101" i="2" s="1"/>
  <c r="A102" i="2"/>
  <c r="D102" i="2" s="1"/>
  <c r="D104" i="6" l="1"/>
  <c r="G104" i="6" s="1"/>
  <c r="C104" i="6"/>
  <c r="F104" i="6" s="1"/>
  <c r="J104" i="6"/>
  <c r="M104" i="6" s="1"/>
  <c r="B104" i="6"/>
  <c r="E104" i="6" s="1"/>
  <c r="I104" i="6"/>
  <c r="L104" i="6" s="1"/>
  <c r="A105" i="6"/>
  <c r="H104" i="6"/>
  <c r="K104" i="6" s="1"/>
  <c r="J101" i="5"/>
  <c r="M101" i="5" s="1"/>
  <c r="B101" i="5"/>
  <c r="E101" i="5" s="1"/>
  <c r="I101" i="5"/>
  <c r="L101" i="5" s="1"/>
  <c r="A102" i="5"/>
  <c r="H101" i="5"/>
  <c r="K101" i="5" s="1"/>
  <c r="D101" i="5"/>
  <c r="G101" i="5" s="1"/>
  <c r="C101" i="5"/>
  <c r="F101" i="5" s="1"/>
  <c r="A103" i="3"/>
  <c r="D102" i="3"/>
  <c r="G102" i="3" s="1"/>
  <c r="C102" i="3"/>
  <c r="F102" i="3" s="1"/>
  <c r="J102" i="3"/>
  <c r="M102" i="3" s="1"/>
  <c r="B102" i="3"/>
  <c r="E102" i="3" s="1"/>
  <c r="I102" i="3"/>
  <c r="L102" i="3" s="1"/>
  <c r="H102" i="3"/>
  <c r="K102" i="3" s="1"/>
  <c r="B102" i="2"/>
  <c r="E102" i="2" s="1"/>
  <c r="H102" i="2"/>
  <c r="K102" i="2" s="1"/>
  <c r="G102" i="2"/>
  <c r="I102" i="2"/>
  <c r="L102" i="2" s="1"/>
  <c r="J102" i="2"/>
  <c r="M102" i="2" s="1"/>
  <c r="C102" i="2"/>
  <c r="F102" i="2" s="1"/>
  <c r="A103" i="2"/>
  <c r="D103" i="2" s="1"/>
  <c r="H105" i="6" l="1"/>
  <c r="K105" i="6" s="1"/>
  <c r="A106" i="6"/>
  <c r="D105" i="6"/>
  <c r="G105" i="6" s="1"/>
  <c r="J105" i="6"/>
  <c r="M105" i="6" s="1"/>
  <c r="B105" i="6"/>
  <c r="E105" i="6" s="1"/>
  <c r="I105" i="6"/>
  <c r="L105" i="6" s="1"/>
  <c r="C105" i="6"/>
  <c r="F105" i="6" s="1"/>
  <c r="D102" i="5"/>
  <c r="G102" i="5" s="1"/>
  <c r="I102" i="5"/>
  <c r="L102" i="5" s="1"/>
  <c r="H102" i="5"/>
  <c r="K102" i="5" s="1"/>
  <c r="C102" i="5"/>
  <c r="F102" i="5" s="1"/>
  <c r="B102" i="5"/>
  <c r="E102" i="5" s="1"/>
  <c r="J102" i="5"/>
  <c r="M102" i="5" s="1"/>
  <c r="A103" i="5"/>
  <c r="J103" i="3"/>
  <c r="M103" i="3" s="1"/>
  <c r="B103" i="3"/>
  <c r="E103" i="3" s="1"/>
  <c r="I103" i="3"/>
  <c r="L103" i="3" s="1"/>
  <c r="H103" i="3"/>
  <c r="K103" i="3" s="1"/>
  <c r="A104" i="3"/>
  <c r="D103" i="3"/>
  <c r="G103" i="3" s="1"/>
  <c r="C103" i="3"/>
  <c r="F103" i="3" s="1"/>
  <c r="B103" i="2"/>
  <c r="E103" i="2" s="1"/>
  <c r="G103" i="2"/>
  <c r="H103" i="2"/>
  <c r="K103" i="2" s="1"/>
  <c r="I103" i="2"/>
  <c r="L103" i="2" s="1"/>
  <c r="C103" i="2"/>
  <c r="F103" i="2" s="1"/>
  <c r="J103" i="2"/>
  <c r="M103" i="2" s="1"/>
  <c r="A104" i="2"/>
  <c r="D104" i="2" s="1"/>
  <c r="C106" i="6" l="1"/>
  <c r="F106" i="6" s="1"/>
  <c r="J106" i="6"/>
  <c r="M106" i="6" s="1"/>
  <c r="B106" i="6"/>
  <c r="E106" i="6" s="1"/>
  <c r="I106" i="6"/>
  <c r="L106" i="6" s="1"/>
  <c r="H106" i="6"/>
  <c r="K106" i="6" s="1"/>
  <c r="A107" i="6"/>
  <c r="D106" i="6"/>
  <c r="G106" i="6" s="1"/>
  <c r="H103" i="5"/>
  <c r="K103" i="5" s="1"/>
  <c r="D103" i="5"/>
  <c r="G103" i="5" s="1"/>
  <c r="I103" i="5"/>
  <c r="L103" i="5" s="1"/>
  <c r="C103" i="5"/>
  <c r="F103" i="5" s="1"/>
  <c r="A104" i="5"/>
  <c r="B103" i="5"/>
  <c r="E103" i="5" s="1"/>
  <c r="J103" i="5"/>
  <c r="M103" i="5" s="1"/>
  <c r="D104" i="3"/>
  <c r="G104" i="3" s="1"/>
  <c r="C104" i="3"/>
  <c r="F104" i="3" s="1"/>
  <c r="J104" i="3"/>
  <c r="M104" i="3" s="1"/>
  <c r="B104" i="3"/>
  <c r="E104" i="3" s="1"/>
  <c r="I104" i="3"/>
  <c r="L104" i="3" s="1"/>
  <c r="H104" i="3"/>
  <c r="K104" i="3" s="1"/>
  <c r="A105" i="3"/>
  <c r="I104" i="2"/>
  <c r="L104" i="2" s="1"/>
  <c r="J104" i="2"/>
  <c r="M104" i="2" s="1"/>
  <c r="B104" i="2"/>
  <c r="E104" i="2" s="1"/>
  <c r="G104" i="2"/>
  <c r="H104" i="2"/>
  <c r="K104" i="2" s="1"/>
  <c r="C104" i="2"/>
  <c r="F104" i="2" s="1"/>
  <c r="A105" i="2"/>
  <c r="D105" i="2" s="1"/>
  <c r="A108" i="6" l="1"/>
  <c r="D107" i="6"/>
  <c r="G107" i="6" s="1"/>
  <c r="C107" i="6"/>
  <c r="F107" i="6" s="1"/>
  <c r="J107" i="6"/>
  <c r="M107" i="6" s="1"/>
  <c r="B107" i="6"/>
  <c r="E107" i="6" s="1"/>
  <c r="H107" i="6"/>
  <c r="K107" i="6" s="1"/>
  <c r="I107" i="6"/>
  <c r="L107" i="6" s="1"/>
  <c r="C104" i="5"/>
  <c r="F104" i="5" s="1"/>
  <c r="J104" i="5"/>
  <c r="M104" i="5" s="1"/>
  <c r="B104" i="5"/>
  <c r="E104" i="5" s="1"/>
  <c r="H104" i="5"/>
  <c r="K104" i="5" s="1"/>
  <c r="D104" i="5"/>
  <c r="G104" i="5" s="1"/>
  <c r="I104" i="5"/>
  <c r="L104" i="5" s="1"/>
  <c r="A105" i="5"/>
  <c r="H105" i="3"/>
  <c r="K105" i="3" s="1"/>
  <c r="A106" i="3"/>
  <c r="D105" i="3"/>
  <c r="G105" i="3" s="1"/>
  <c r="C105" i="3"/>
  <c r="F105" i="3" s="1"/>
  <c r="J105" i="3"/>
  <c r="M105" i="3" s="1"/>
  <c r="B105" i="3"/>
  <c r="E105" i="3" s="1"/>
  <c r="I105" i="3"/>
  <c r="L105" i="3" s="1"/>
  <c r="H105" i="2"/>
  <c r="K105" i="2" s="1"/>
  <c r="I105" i="2"/>
  <c r="L105" i="2" s="1"/>
  <c r="J105" i="2"/>
  <c r="M105" i="2" s="1"/>
  <c r="B105" i="2"/>
  <c r="E105" i="2" s="1"/>
  <c r="G105" i="2"/>
  <c r="C105" i="2"/>
  <c r="F105" i="2" s="1"/>
  <c r="A106" i="2"/>
  <c r="D106" i="2" s="1"/>
  <c r="I108" i="6" l="1"/>
  <c r="L108" i="6" s="1"/>
  <c r="H108" i="6"/>
  <c r="K108" i="6" s="1"/>
  <c r="A109" i="6"/>
  <c r="C108" i="6"/>
  <c r="F108" i="6" s="1"/>
  <c r="D108" i="6"/>
  <c r="G108" i="6" s="1"/>
  <c r="B108" i="6"/>
  <c r="E108" i="6" s="1"/>
  <c r="J108" i="6"/>
  <c r="M108" i="6" s="1"/>
  <c r="H105" i="5"/>
  <c r="K105" i="5" s="1"/>
  <c r="A106" i="5"/>
  <c r="D105" i="5"/>
  <c r="G105" i="5" s="1"/>
  <c r="J105" i="5"/>
  <c r="M105" i="5" s="1"/>
  <c r="B105" i="5"/>
  <c r="E105" i="5" s="1"/>
  <c r="I105" i="5"/>
  <c r="L105" i="5" s="1"/>
  <c r="C105" i="5"/>
  <c r="F105" i="5" s="1"/>
  <c r="C106" i="3"/>
  <c r="F106" i="3" s="1"/>
  <c r="J106" i="3"/>
  <c r="M106" i="3" s="1"/>
  <c r="B106" i="3"/>
  <c r="E106" i="3" s="1"/>
  <c r="I106" i="3"/>
  <c r="L106" i="3" s="1"/>
  <c r="H106" i="3"/>
  <c r="K106" i="3" s="1"/>
  <c r="A107" i="3"/>
  <c r="D106" i="3"/>
  <c r="G106" i="3" s="1"/>
  <c r="C106" i="2"/>
  <c r="F106" i="2" s="1"/>
  <c r="B106" i="2"/>
  <c r="E106" i="2" s="1"/>
  <c r="G106" i="2"/>
  <c r="H106" i="2"/>
  <c r="K106" i="2" s="1"/>
  <c r="I106" i="2"/>
  <c r="L106" i="2" s="1"/>
  <c r="J106" i="2"/>
  <c r="M106" i="2" s="1"/>
  <c r="A107" i="2"/>
  <c r="D107" i="2" s="1"/>
  <c r="D109" i="6" l="1"/>
  <c r="G109" i="6" s="1"/>
  <c r="C109" i="6"/>
  <c r="F109" i="6" s="1"/>
  <c r="J109" i="6"/>
  <c r="M109" i="6" s="1"/>
  <c r="B109" i="6"/>
  <c r="E109" i="6" s="1"/>
  <c r="I109" i="6"/>
  <c r="L109" i="6" s="1"/>
  <c r="H109" i="6"/>
  <c r="K109" i="6" s="1"/>
  <c r="A110" i="6"/>
  <c r="C106" i="5"/>
  <c r="F106" i="5" s="1"/>
  <c r="I106" i="5"/>
  <c r="L106" i="5" s="1"/>
  <c r="H106" i="5"/>
  <c r="K106" i="5" s="1"/>
  <c r="B106" i="5"/>
  <c r="E106" i="5" s="1"/>
  <c r="A107" i="5"/>
  <c r="D106" i="5"/>
  <c r="G106" i="5" s="1"/>
  <c r="J106" i="5"/>
  <c r="M106" i="5" s="1"/>
  <c r="A108" i="3"/>
  <c r="D107" i="3"/>
  <c r="G107" i="3" s="1"/>
  <c r="C107" i="3"/>
  <c r="F107" i="3" s="1"/>
  <c r="J107" i="3"/>
  <c r="M107" i="3" s="1"/>
  <c r="B107" i="3"/>
  <c r="E107" i="3" s="1"/>
  <c r="I107" i="3"/>
  <c r="L107" i="3" s="1"/>
  <c r="H107" i="3"/>
  <c r="K107" i="3" s="1"/>
  <c r="H107" i="2"/>
  <c r="K107" i="2" s="1"/>
  <c r="I107" i="2"/>
  <c r="L107" i="2" s="1"/>
  <c r="C107" i="2"/>
  <c r="F107" i="2" s="1"/>
  <c r="J107" i="2"/>
  <c r="M107" i="2" s="1"/>
  <c r="B107" i="2"/>
  <c r="E107" i="2" s="1"/>
  <c r="G107" i="2"/>
  <c r="A108" i="2"/>
  <c r="D108" i="2" s="1"/>
  <c r="A111" i="6" l="1"/>
  <c r="D110" i="6"/>
  <c r="G110" i="6" s="1"/>
  <c r="C110" i="6"/>
  <c r="F110" i="6" s="1"/>
  <c r="I110" i="6"/>
  <c r="L110" i="6" s="1"/>
  <c r="J110" i="6"/>
  <c r="M110" i="6" s="1"/>
  <c r="H110" i="6"/>
  <c r="K110" i="6" s="1"/>
  <c r="B110" i="6"/>
  <c r="E110" i="6" s="1"/>
  <c r="A108" i="5"/>
  <c r="D107" i="5"/>
  <c r="G107" i="5" s="1"/>
  <c r="C107" i="5"/>
  <c r="F107" i="5" s="1"/>
  <c r="J107" i="5"/>
  <c r="M107" i="5" s="1"/>
  <c r="B107" i="5"/>
  <c r="E107" i="5" s="1"/>
  <c r="H107" i="5"/>
  <c r="K107" i="5" s="1"/>
  <c r="I107" i="5"/>
  <c r="L107" i="5" s="1"/>
  <c r="I108" i="3"/>
  <c r="L108" i="3" s="1"/>
  <c r="H108" i="3"/>
  <c r="K108" i="3" s="1"/>
  <c r="A109" i="3"/>
  <c r="D108" i="3"/>
  <c r="G108" i="3" s="1"/>
  <c r="C108" i="3"/>
  <c r="F108" i="3" s="1"/>
  <c r="J108" i="3"/>
  <c r="M108" i="3" s="1"/>
  <c r="B108" i="3"/>
  <c r="E108" i="3" s="1"/>
  <c r="C108" i="2"/>
  <c r="F108" i="2" s="1"/>
  <c r="H108" i="2"/>
  <c r="K108" i="2" s="1"/>
  <c r="I108" i="2"/>
  <c r="L108" i="2" s="1"/>
  <c r="B108" i="2"/>
  <c r="E108" i="2" s="1"/>
  <c r="J108" i="2"/>
  <c r="M108" i="2" s="1"/>
  <c r="G108" i="2"/>
  <c r="A109" i="2"/>
  <c r="D109" i="2" s="1"/>
  <c r="J111" i="6" l="1"/>
  <c r="M111" i="6" s="1"/>
  <c r="B111" i="6"/>
  <c r="E111" i="6" s="1"/>
  <c r="I111" i="6"/>
  <c r="L111" i="6" s="1"/>
  <c r="H111" i="6"/>
  <c r="K111" i="6" s="1"/>
  <c r="A112" i="6"/>
  <c r="D111" i="6"/>
  <c r="G111" i="6" s="1"/>
  <c r="C111" i="6"/>
  <c r="F111" i="6" s="1"/>
  <c r="I108" i="5"/>
  <c r="L108" i="5" s="1"/>
  <c r="A109" i="5"/>
  <c r="C108" i="5"/>
  <c r="F108" i="5" s="1"/>
  <c r="J108" i="5"/>
  <c r="M108" i="5" s="1"/>
  <c r="H108" i="5"/>
  <c r="K108" i="5" s="1"/>
  <c r="B108" i="5"/>
  <c r="E108" i="5" s="1"/>
  <c r="D108" i="5"/>
  <c r="G108" i="5" s="1"/>
  <c r="D109" i="3"/>
  <c r="G109" i="3" s="1"/>
  <c r="C109" i="3"/>
  <c r="F109" i="3" s="1"/>
  <c r="J109" i="3"/>
  <c r="M109" i="3" s="1"/>
  <c r="B109" i="3"/>
  <c r="E109" i="3" s="1"/>
  <c r="I109" i="3"/>
  <c r="L109" i="3" s="1"/>
  <c r="H109" i="3"/>
  <c r="K109" i="3" s="1"/>
  <c r="A110" i="3"/>
  <c r="J109" i="2"/>
  <c r="M109" i="2" s="1"/>
  <c r="C109" i="2"/>
  <c r="F109" i="2" s="1"/>
  <c r="H109" i="2"/>
  <c r="K109" i="2" s="1"/>
  <c r="B109" i="2"/>
  <c r="E109" i="2" s="1"/>
  <c r="I109" i="2"/>
  <c r="L109" i="2" s="1"/>
  <c r="G109" i="2"/>
  <c r="A110" i="2"/>
  <c r="D110" i="2" s="1"/>
  <c r="D112" i="6" l="1"/>
  <c r="G112" i="6" s="1"/>
  <c r="C112" i="6"/>
  <c r="F112" i="6" s="1"/>
  <c r="J112" i="6"/>
  <c r="M112" i="6" s="1"/>
  <c r="B112" i="6"/>
  <c r="E112" i="6" s="1"/>
  <c r="I112" i="6"/>
  <c r="L112" i="6" s="1"/>
  <c r="A113" i="6"/>
  <c r="H112" i="6"/>
  <c r="K112" i="6" s="1"/>
  <c r="D109" i="5"/>
  <c r="G109" i="5" s="1"/>
  <c r="J109" i="5"/>
  <c r="M109" i="5" s="1"/>
  <c r="B109" i="5"/>
  <c r="E109" i="5" s="1"/>
  <c r="I109" i="5"/>
  <c r="L109" i="5" s="1"/>
  <c r="H109" i="5"/>
  <c r="K109" i="5" s="1"/>
  <c r="A110" i="5"/>
  <c r="C109" i="5"/>
  <c r="F109" i="5" s="1"/>
  <c r="A111" i="3"/>
  <c r="D110" i="3"/>
  <c r="G110" i="3" s="1"/>
  <c r="C110" i="3"/>
  <c r="F110" i="3" s="1"/>
  <c r="J110" i="3"/>
  <c r="M110" i="3" s="1"/>
  <c r="B110" i="3"/>
  <c r="E110" i="3" s="1"/>
  <c r="I110" i="3"/>
  <c r="L110" i="3" s="1"/>
  <c r="H110" i="3"/>
  <c r="K110" i="3" s="1"/>
  <c r="B110" i="2"/>
  <c r="E110" i="2" s="1"/>
  <c r="H110" i="2"/>
  <c r="K110" i="2" s="1"/>
  <c r="G110" i="2"/>
  <c r="I110" i="2"/>
  <c r="L110" i="2" s="1"/>
  <c r="J110" i="2"/>
  <c r="M110" i="2" s="1"/>
  <c r="C110" i="2"/>
  <c r="F110" i="2" s="1"/>
  <c r="A111" i="2"/>
  <c r="D111" i="2" s="1"/>
  <c r="H113" i="6" l="1"/>
  <c r="K113" i="6" s="1"/>
  <c r="A114" i="6"/>
  <c r="D113" i="6"/>
  <c r="G113" i="6" s="1"/>
  <c r="J113" i="6"/>
  <c r="M113" i="6" s="1"/>
  <c r="B113" i="6"/>
  <c r="E113" i="6" s="1"/>
  <c r="C113" i="6"/>
  <c r="F113" i="6" s="1"/>
  <c r="I113" i="6"/>
  <c r="L113" i="6" s="1"/>
  <c r="D110" i="5"/>
  <c r="G110" i="5" s="1"/>
  <c r="C110" i="5"/>
  <c r="F110" i="5" s="1"/>
  <c r="I110" i="5"/>
  <c r="L110" i="5" s="1"/>
  <c r="A111" i="5"/>
  <c r="J110" i="5"/>
  <c r="M110" i="5" s="1"/>
  <c r="H110" i="5"/>
  <c r="K110" i="5" s="1"/>
  <c r="B110" i="5"/>
  <c r="E110" i="5" s="1"/>
  <c r="J111" i="3"/>
  <c r="M111" i="3" s="1"/>
  <c r="B111" i="3"/>
  <c r="E111" i="3" s="1"/>
  <c r="I111" i="3"/>
  <c r="L111" i="3" s="1"/>
  <c r="H111" i="3"/>
  <c r="K111" i="3" s="1"/>
  <c r="A112" i="3"/>
  <c r="D111" i="3"/>
  <c r="G111" i="3" s="1"/>
  <c r="C111" i="3"/>
  <c r="F111" i="3" s="1"/>
  <c r="B111" i="2"/>
  <c r="E111" i="2" s="1"/>
  <c r="G111" i="2"/>
  <c r="H111" i="2"/>
  <c r="K111" i="2" s="1"/>
  <c r="I111" i="2"/>
  <c r="L111" i="2" s="1"/>
  <c r="C111" i="2"/>
  <c r="F111" i="2" s="1"/>
  <c r="J111" i="2"/>
  <c r="M111" i="2" s="1"/>
  <c r="A112" i="2"/>
  <c r="D112" i="2" s="1"/>
  <c r="C114" i="6" l="1"/>
  <c r="F114" i="6" s="1"/>
  <c r="J114" i="6"/>
  <c r="M114" i="6" s="1"/>
  <c r="B114" i="6"/>
  <c r="E114" i="6" s="1"/>
  <c r="I114" i="6"/>
  <c r="L114" i="6" s="1"/>
  <c r="H114" i="6"/>
  <c r="K114" i="6" s="1"/>
  <c r="A115" i="6"/>
  <c r="D114" i="6"/>
  <c r="G114" i="6" s="1"/>
  <c r="J111" i="5"/>
  <c r="M111" i="5" s="1"/>
  <c r="B111" i="5"/>
  <c r="E111" i="5" s="1"/>
  <c r="H111" i="5"/>
  <c r="K111" i="5" s="1"/>
  <c r="A112" i="5"/>
  <c r="D111" i="5"/>
  <c r="G111" i="5" s="1"/>
  <c r="C111" i="5"/>
  <c r="F111" i="5" s="1"/>
  <c r="I111" i="5"/>
  <c r="L111" i="5" s="1"/>
  <c r="D112" i="3"/>
  <c r="G112" i="3" s="1"/>
  <c r="C112" i="3"/>
  <c r="F112" i="3" s="1"/>
  <c r="J112" i="3"/>
  <c r="M112" i="3" s="1"/>
  <c r="B112" i="3"/>
  <c r="E112" i="3" s="1"/>
  <c r="I112" i="3"/>
  <c r="L112" i="3" s="1"/>
  <c r="H112" i="3"/>
  <c r="K112" i="3" s="1"/>
  <c r="A113" i="3"/>
  <c r="I112" i="2"/>
  <c r="L112" i="2" s="1"/>
  <c r="J112" i="2"/>
  <c r="M112" i="2" s="1"/>
  <c r="B112" i="2"/>
  <c r="E112" i="2" s="1"/>
  <c r="G112" i="2"/>
  <c r="C112" i="2"/>
  <c r="F112" i="2" s="1"/>
  <c r="H112" i="2"/>
  <c r="K112" i="2" s="1"/>
  <c r="A113" i="2"/>
  <c r="D113" i="2" s="1"/>
  <c r="A116" i="6" l="1"/>
  <c r="D115" i="6"/>
  <c r="G115" i="6" s="1"/>
  <c r="C115" i="6"/>
  <c r="F115" i="6" s="1"/>
  <c r="J115" i="6"/>
  <c r="M115" i="6" s="1"/>
  <c r="B115" i="6"/>
  <c r="E115" i="6" s="1"/>
  <c r="H115" i="6"/>
  <c r="K115" i="6" s="1"/>
  <c r="I115" i="6"/>
  <c r="L115" i="6" s="1"/>
  <c r="C112" i="5"/>
  <c r="F112" i="5" s="1"/>
  <c r="J112" i="5"/>
  <c r="M112" i="5" s="1"/>
  <c r="B112" i="5"/>
  <c r="E112" i="5" s="1"/>
  <c r="I112" i="5"/>
  <c r="L112" i="5" s="1"/>
  <c r="H112" i="5"/>
  <c r="K112" i="5" s="1"/>
  <c r="D112" i="5"/>
  <c r="G112" i="5" s="1"/>
  <c r="A113" i="5"/>
  <c r="H113" i="3"/>
  <c r="K113" i="3" s="1"/>
  <c r="A114" i="3"/>
  <c r="D113" i="3"/>
  <c r="G113" i="3" s="1"/>
  <c r="C113" i="3"/>
  <c r="F113" i="3" s="1"/>
  <c r="J113" i="3"/>
  <c r="M113" i="3" s="1"/>
  <c r="B113" i="3"/>
  <c r="E113" i="3" s="1"/>
  <c r="I113" i="3"/>
  <c r="L113" i="3" s="1"/>
  <c r="H113" i="2"/>
  <c r="K113" i="2" s="1"/>
  <c r="I113" i="2"/>
  <c r="L113" i="2" s="1"/>
  <c r="J113" i="2"/>
  <c r="M113" i="2" s="1"/>
  <c r="C113" i="2"/>
  <c r="F113" i="2" s="1"/>
  <c r="G113" i="2"/>
  <c r="B113" i="2"/>
  <c r="E113" i="2" s="1"/>
  <c r="A114" i="2"/>
  <c r="D114" i="2" s="1"/>
  <c r="I116" i="6" l="1"/>
  <c r="L116" i="6" s="1"/>
  <c r="H116" i="6"/>
  <c r="K116" i="6" s="1"/>
  <c r="A117" i="6"/>
  <c r="C116" i="6"/>
  <c r="F116" i="6" s="1"/>
  <c r="J116" i="6"/>
  <c r="M116" i="6" s="1"/>
  <c r="D116" i="6"/>
  <c r="G116" i="6" s="1"/>
  <c r="B116" i="6"/>
  <c r="E116" i="6" s="1"/>
  <c r="H113" i="5"/>
  <c r="K113" i="5" s="1"/>
  <c r="A114" i="5"/>
  <c r="D113" i="5"/>
  <c r="G113" i="5" s="1"/>
  <c r="J113" i="5"/>
  <c r="M113" i="5" s="1"/>
  <c r="B113" i="5"/>
  <c r="E113" i="5" s="1"/>
  <c r="I113" i="5"/>
  <c r="L113" i="5" s="1"/>
  <c r="C113" i="5"/>
  <c r="F113" i="5" s="1"/>
  <c r="C114" i="3"/>
  <c r="F114" i="3" s="1"/>
  <c r="J114" i="3"/>
  <c r="M114" i="3" s="1"/>
  <c r="B114" i="3"/>
  <c r="E114" i="3" s="1"/>
  <c r="I114" i="3"/>
  <c r="L114" i="3" s="1"/>
  <c r="H114" i="3"/>
  <c r="K114" i="3" s="1"/>
  <c r="A115" i="3"/>
  <c r="D114" i="3"/>
  <c r="G114" i="3" s="1"/>
  <c r="C114" i="2"/>
  <c r="F114" i="2" s="1"/>
  <c r="B114" i="2"/>
  <c r="E114" i="2" s="1"/>
  <c r="G114" i="2"/>
  <c r="H114" i="2"/>
  <c r="K114" i="2" s="1"/>
  <c r="I114" i="2"/>
  <c r="L114" i="2" s="1"/>
  <c r="J114" i="2"/>
  <c r="M114" i="2" s="1"/>
  <c r="A115" i="2"/>
  <c r="D115" i="2" s="1"/>
  <c r="D117" i="6" l="1"/>
  <c r="G117" i="6" s="1"/>
  <c r="C117" i="6"/>
  <c r="F117" i="6" s="1"/>
  <c r="J117" i="6"/>
  <c r="M117" i="6" s="1"/>
  <c r="B117" i="6"/>
  <c r="E117" i="6" s="1"/>
  <c r="I117" i="6"/>
  <c r="L117" i="6" s="1"/>
  <c r="H117" i="6"/>
  <c r="K117" i="6" s="1"/>
  <c r="A118" i="6"/>
  <c r="C114" i="5"/>
  <c r="F114" i="5" s="1"/>
  <c r="I114" i="5"/>
  <c r="L114" i="5" s="1"/>
  <c r="H114" i="5"/>
  <c r="K114" i="5" s="1"/>
  <c r="D114" i="5"/>
  <c r="G114" i="5" s="1"/>
  <c r="B114" i="5"/>
  <c r="E114" i="5" s="1"/>
  <c r="A115" i="5"/>
  <c r="J114" i="5"/>
  <c r="M114" i="5" s="1"/>
  <c r="A116" i="3"/>
  <c r="D115" i="3"/>
  <c r="G115" i="3" s="1"/>
  <c r="C115" i="3"/>
  <c r="F115" i="3" s="1"/>
  <c r="J115" i="3"/>
  <c r="M115" i="3" s="1"/>
  <c r="B115" i="3"/>
  <c r="E115" i="3" s="1"/>
  <c r="I115" i="3"/>
  <c r="L115" i="3" s="1"/>
  <c r="H115" i="3"/>
  <c r="K115" i="3" s="1"/>
  <c r="H115" i="2"/>
  <c r="K115" i="2" s="1"/>
  <c r="I115" i="2"/>
  <c r="L115" i="2" s="1"/>
  <c r="C115" i="2"/>
  <c r="F115" i="2" s="1"/>
  <c r="J115" i="2"/>
  <c r="M115" i="2" s="1"/>
  <c r="B115" i="2"/>
  <c r="E115" i="2" s="1"/>
  <c r="G115" i="2"/>
  <c r="A116" i="2"/>
  <c r="D116" i="2" s="1"/>
  <c r="A119" i="6" l="1"/>
  <c r="D118" i="6"/>
  <c r="G118" i="6" s="1"/>
  <c r="C118" i="6"/>
  <c r="F118" i="6" s="1"/>
  <c r="I118" i="6"/>
  <c r="L118" i="6" s="1"/>
  <c r="B118" i="6"/>
  <c r="E118" i="6" s="1"/>
  <c r="J118" i="6"/>
  <c r="M118" i="6" s="1"/>
  <c r="H118" i="6"/>
  <c r="K118" i="6" s="1"/>
  <c r="A116" i="5"/>
  <c r="D115" i="5"/>
  <c r="G115" i="5" s="1"/>
  <c r="C115" i="5"/>
  <c r="F115" i="5" s="1"/>
  <c r="J115" i="5"/>
  <c r="M115" i="5" s="1"/>
  <c r="B115" i="5"/>
  <c r="E115" i="5" s="1"/>
  <c r="H115" i="5"/>
  <c r="K115" i="5" s="1"/>
  <c r="I115" i="5"/>
  <c r="L115" i="5" s="1"/>
  <c r="I116" i="3"/>
  <c r="L116" i="3" s="1"/>
  <c r="H116" i="3"/>
  <c r="K116" i="3" s="1"/>
  <c r="A117" i="3"/>
  <c r="D116" i="3"/>
  <c r="G116" i="3" s="1"/>
  <c r="C116" i="3"/>
  <c r="F116" i="3" s="1"/>
  <c r="J116" i="3"/>
  <c r="M116" i="3" s="1"/>
  <c r="B116" i="3"/>
  <c r="E116" i="3" s="1"/>
  <c r="C116" i="2"/>
  <c r="F116" i="2" s="1"/>
  <c r="H116" i="2"/>
  <c r="K116" i="2" s="1"/>
  <c r="I116" i="2"/>
  <c r="L116" i="2" s="1"/>
  <c r="B116" i="2"/>
  <c r="E116" i="2" s="1"/>
  <c r="J116" i="2"/>
  <c r="M116" i="2" s="1"/>
  <c r="G116" i="2"/>
  <c r="A117" i="2"/>
  <c r="D117" i="2" s="1"/>
  <c r="J119" i="6" l="1"/>
  <c r="M119" i="6" s="1"/>
  <c r="B119" i="6"/>
  <c r="E119" i="6" s="1"/>
  <c r="I119" i="6"/>
  <c r="L119" i="6" s="1"/>
  <c r="H119" i="6"/>
  <c r="K119" i="6" s="1"/>
  <c r="A120" i="6"/>
  <c r="D119" i="6"/>
  <c r="G119" i="6" s="1"/>
  <c r="C119" i="6"/>
  <c r="F119" i="6" s="1"/>
  <c r="I116" i="5"/>
  <c r="L116" i="5" s="1"/>
  <c r="A117" i="5"/>
  <c r="C116" i="5"/>
  <c r="F116" i="5" s="1"/>
  <c r="J116" i="5"/>
  <c r="M116" i="5" s="1"/>
  <c r="D116" i="5"/>
  <c r="G116" i="5" s="1"/>
  <c r="B116" i="5"/>
  <c r="E116" i="5" s="1"/>
  <c r="H116" i="5"/>
  <c r="K116" i="5" s="1"/>
  <c r="D117" i="3"/>
  <c r="G117" i="3" s="1"/>
  <c r="C117" i="3"/>
  <c r="F117" i="3" s="1"/>
  <c r="J117" i="3"/>
  <c r="M117" i="3" s="1"/>
  <c r="B117" i="3"/>
  <c r="E117" i="3" s="1"/>
  <c r="I117" i="3"/>
  <c r="L117" i="3" s="1"/>
  <c r="H117" i="3"/>
  <c r="K117" i="3" s="1"/>
  <c r="A118" i="3"/>
  <c r="J117" i="2"/>
  <c r="M117" i="2" s="1"/>
  <c r="C117" i="2"/>
  <c r="F117" i="2" s="1"/>
  <c r="B117" i="2"/>
  <c r="E117" i="2" s="1"/>
  <c r="G117" i="2"/>
  <c r="H117" i="2"/>
  <c r="K117" i="2" s="1"/>
  <c r="I117" i="2"/>
  <c r="L117" i="2" s="1"/>
  <c r="A118" i="2"/>
  <c r="D118" i="2" s="1"/>
  <c r="D120" i="6" l="1"/>
  <c r="G120" i="6" s="1"/>
  <c r="C120" i="6"/>
  <c r="F120" i="6" s="1"/>
  <c r="J120" i="6"/>
  <c r="M120" i="6" s="1"/>
  <c r="B120" i="6"/>
  <c r="E120" i="6" s="1"/>
  <c r="I120" i="6"/>
  <c r="L120" i="6" s="1"/>
  <c r="H120" i="6"/>
  <c r="K120" i="6" s="1"/>
  <c r="D117" i="5"/>
  <c r="G117" i="5" s="1"/>
  <c r="J117" i="5"/>
  <c r="M117" i="5" s="1"/>
  <c r="B117" i="5"/>
  <c r="E117" i="5" s="1"/>
  <c r="I117" i="5"/>
  <c r="L117" i="5" s="1"/>
  <c r="H117" i="5"/>
  <c r="K117" i="5" s="1"/>
  <c r="A118" i="5"/>
  <c r="C117" i="5"/>
  <c r="F117" i="5" s="1"/>
  <c r="A119" i="3"/>
  <c r="D118" i="3"/>
  <c r="G118" i="3" s="1"/>
  <c r="C118" i="3"/>
  <c r="F118" i="3" s="1"/>
  <c r="J118" i="3"/>
  <c r="M118" i="3" s="1"/>
  <c r="B118" i="3"/>
  <c r="E118" i="3" s="1"/>
  <c r="I118" i="3"/>
  <c r="L118" i="3" s="1"/>
  <c r="H118" i="3"/>
  <c r="K118" i="3" s="1"/>
  <c r="B118" i="2"/>
  <c r="E118" i="2" s="1"/>
  <c r="H118" i="2"/>
  <c r="K118" i="2" s="1"/>
  <c r="G118" i="2"/>
  <c r="I118" i="2"/>
  <c r="L118" i="2" s="1"/>
  <c r="J118" i="2"/>
  <c r="M118" i="2" s="1"/>
  <c r="C118" i="2"/>
  <c r="F118" i="2" s="1"/>
  <c r="A119" i="2"/>
  <c r="D119" i="2" s="1"/>
  <c r="D118" i="5" l="1"/>
  <c r="G118" i="5" s="1"/>
  <c r="C118" i="5"/>
  <c r="F118" i="5" s="1"/>
  <c r="I118" i="5"/>
  <c r="L118" i="5" s="1"/>
  <c r="A119" i="5"/>
  <c r="J118" i="5"/>
  <c r="M118" i="5" s="1"/>
  <c r="H118" i="5"/>
  <c r="K118" i="5" s="1"/>
  <c r="B118" i="5"/>
  <c r="E118" i="5" s="1"/>
  <c r="J119" i="3"/>
  <c r="M119" i="3" s="1"/>
  <c r="B119" i="3"/>
  <c r="E119" i="3" s="1"/>
  <c r="I119" i="3"/>
  <c r="L119" i="3" s="1"/>
  <c r="H119" i="3"/>
  <c r="K119" i="3" s="1"/>
  <c r="A120" i="3"/>
  <c r="D119" i="3"/>
  <c r="G119" i="3" s="1"/>
  <c r="C119" i="3"/>
  <c r="F119" i="3" s="1"/>
  <c r="B119" i="2"/>
  <c r="E119" i="2" s="1"/>
  <c r="G119" i="2"/>
  <c r="H119" i="2"/>
  <c r="K119" i="2" s="1"/>
  <c r="I119" i="2"/>
  <c r="L119" i="2" s="1"/>
  <c r="C119" i="2"/>
  <c r="F119" i="2" s="1"/>
  <c r="J119" i="2"/>
  <c r="M119" i="2" s="1"/>
  <c r="A120" i="2"/>
  <c r="D120" i="2" s="1"/>
  <c r="J119" i="5" l="1"/>
  <c r="M119" i="5" s="1"/>
  <c r="B119" i="5"/>
  <c r="E119" i="5" s="1"/>
  <c r="H119" i="5"/>
  <c r="K119" i="5" s="1"/>
  <c r="A120" i="5"/>
  <c r="D119" i="5"/>
  <c r="G119" i="5" s="1"/>
  <c r="C119" i="5"/>
  <c r="F119" i="5" s="1"/>
  <c r="I119" i="5"/>
  <c r="L119" i="5" s="1"/>
  <c r="D120" i="3"/>
  <c r="G120" i="3" s="1"/>
  <c r="C120" i="3"/>
  <c r="F120" i="3" s="1"/>
  <c r="J120" i="3"/>
  <c r="M120" i="3" s="1"/>
  <c r="B120" i="3"/>
  <c r="E120" i="3" s="1"/>
  <c r="I120" i="3"/>
  <c r="L120" i="3" s="1"/>
  <c r="H120" i="3"/>
  <c r="K120" i="3" s="1"/>
  <c r="I120" i="2"/>
  <c r="L120" i="2" s="1"/>
  <c r="J120" i="2"/>
  <c r="M120" i="2" s="1"/>
  <c r="B120" i="2"/>
  <c r="E120" i="2" s="1"/>
  <c r="G120" i="2"/>
  <c r="C120" i="2"/>
  <c r="F120" i="2" s="1"/>
  <c r="H120" i="2"/>
  <c r="K120" i="2" s="1"/>
  <c r="C120" i="5" l="1"/>
  <c r="F120" i="5" s="1"/>
  <c r="J120" i="5"/>
  <c r="M120" i="5" s="1"/>
  <c r="B120" i="5"/>
  <c r="E120" i="5" s="1"/>
  <c r="I120" i="5"/>
  <c r="L120" i="5" s="1"/>
  <c r="H120" i="5"/>
  <c r="K120" i="5" s="1"/>
  <c r="D120" i="5"/>
  <c r="G120" i="5" s="1"/>
</calcChain>
</file>

<file path=xl/sharedStrings.xml><?xml version="1.0" encoding="utf-8"?>
<sst xmlns="http://schemas.openxmlformats.org/spreadsheetml/2006/main" count="155" uniqueCount="50">
  <si>
    <t>Hipòtesis</t>
  </si>
  <si>
    <t>Unifamiliar</t>
  </si>
  <si>
    <t>Plurifamiliar</t>
  </si>
  <si>
    <t>Terciari</t>
  </si>
  <si>
    <t>Quota IBI</t>
  </si>
  <si>
    <t>Potència instal·lada 
(kWn)</t>
  </si>
  <si>
    <t>Ràtio cost instal·lació (€/kWn)</t>
  </si>
  <si>
    <t>Casos a analitzar</t>
  </si>
  <si>
    <t>Bonificació IBI</t>
  </si>
  <si>
    <t>Intensitat sobre la inversió</t>
  </si>
  <si>
    <t>Topall</t>
  </si>
  <si>
    <t xml:space="preserve">Intensitat màxima </t>
  </si>
  <si>
    <t>Durada</t>
  </si>
  <si>
    <t>Supòsit A, B i C</t>
  </si>
  <si>
    <t>Supòsit E (Comunitat Energètica)</t>
  </si>
  <si>
    <t>ESTRATÈGIA 1</t>
  </si>
  <si>
    <t>ESTRATÈGIA 2</t>
  </si>
  <si>
    <t>ESTRATÈGIA 3</t>
  </si>
  <si>
    <t>Unifamiliars i Terciaris: 
Topall: 300€
Intensitat: 50%
Durada: 2 anys
Plurifamiliars:
Topall: 300€
Intensitat: 50%
Durada: 5 anys
CE:
Ídem, però topall x2
-------------------------
Els pluri no tenen cap aventatge per ser CE. Uni i terciari sí</t>
  </si>
  <si>
    <t>Unifamiliars i Terciaris: 
Topall: 300€
Intensitat: 30%
Durada: 2 anys
Plurifamiliars:
Topall: 300€
Intensitat: 40%
Durada: 5 anys
CE:
Ídem, però Intensitats al 50%
----------------
Uni i pluri aventatges per ser CE. Terciari no</t>
  </si>
  <si>
    <t>Unifamiliars i Terciaris: 
Topall: 300€
Intensitat: 30%
Durada: 2 anys
Plurifamiliars:
Topall: 300€
Intensitat: 50%
Durada: 4 anys
CE:
Ídem, però Durada +1 any
----------------
Aventatges per ser CE, per terciari. Uni no afecta pq pot &gt; 3kW</t>
  </si>
  <si>
    <t>EINA</t>
  </si>
  <si>
    <t>Aerotèrmia MONOBLOC R290 - 16kW</t>
  </si>
  <si>
    <t>Dipòsit 270 L</t>
  </si>
  <si>
    <t>Resistencia eléctrica para depósito BSX de 3kW</t>
  </si>
  <si>
    <t>Total</t>
  </si>
  <si>
    <t>Ràtio cost instal·lació unifamilar (€/kWn)</t>
  </si>
  <si>
    <t>Cost aerotèrmia aire-aigua (€)</t>
  </si>
  <si>
    <t>Si CE un any més per uni i terciaris</t>
  </si>
  <si>
    <t>Supòsit energia ambient</t>
  </si>
  <si>
    <t>Topall màxim agregat</t>
  </si>
  <si>
    <t>Intensitat màxima agregat</t>
  </si>
  <si>
    <t>Durada màxima agregat</t>
  </si>
  <si>
    <t>Energia ambient mateixes condicions que FV. 
Si és agregat es sumen els topalls i la intensitat, però cumplint en intensitat màxima del 50%..
Pels casos uni: la duració de l'agregat augmentarà un any perquè així sempre surti a compte fer-ho de forma agregada.
Pels casos terciari la duració de l'agregat continuarà sent 3, perquè com que FV individual o aerotèrmia individual és el 25% cada un, mai sortirà a compte fer-ho per separat vs fer-ho agregat</t>
  </si>
  <si>
    <t>Guia de recomanacions sobre bonificacions fiscals a</t>
  </si>
  <si>
    <t>l’Impost sobre béns immobles (IBI)</t>
  </si>
  <si>
    <t>i transició energètica justa</t>
  </si>
  <si>
    <r>
      <t xml:space="preserve">EINA DE SUPORT </t>
    </r>
    <r>
      <rPr>
        <sz val="26"/>
        <rFont val="Rubik"/>
      </rPr>
      <t xml:space="preserve">a la </t>
    </r>
  </si>
  <si>
    <r>
      <t xml:space="preserve">Conjuntament amb la guia, us oferim una </t>
    </r>
    <r>
      <rPr>
        <b/>
        <sz val="10.5"/>
        <color rgb="FF3C3C3C"/>
        <rFont val="Rubik Light"/>
      </rPr>
      <t>eina de càlcul</t>
    </r>
    <r>
      <rPr>
        <sz val="10.5"/>
        <color rgb="FF3C3C3C"/>
        <rFont val="Rubik Light"/>
      </rPr>
      <t xml:space="preserve"> per ajustar diversos paràmetres concrets de les Ordenances fiscals (OOFF) de l’IBI a partir de les quotes mitjanes d’IBI al vostre ajuntament per habitatge unifamiliars, plurifamiliars i ús diferent al residencial. L’eina us permetrà ajustar millor els criteris i recomanacions d’aquesta guia a la vostra realitat municipal a través dels paràmetres de: percentatge de bonificació de l’IBI – fins a un màxim del 50% -, topalls i/o anys de durada de la bonificació.</t>
    </r>
  </si>
  <si>
    <t>Versió 1.0</t>
  </si>
  <si>
    <t>Elaborada per la Gerència de Serveis d'Acció Climàtica</t>
  </si>
  <si>
    <t>En col·laboració amb l'Organisme de Gestió Tributària de la Diputació de Barcelona</t>
  </si>
  <si>
    <t xml:space="preserve">Coordinació: </t>
  </si>
  <si>
    <t>Enric Coll Gelabert, Secretaria tècnica de la Xarxa de Ciutats i Pobles cap a la Sostenibilitat</t>
  </si>
  <si>
    <t>Albert Vendrell, cap de la Secció de Transició Energètica i Descarbonització de la Diputació de Barcelona</t>
  </si>
  <si>
    <t>Cristina Casablanca Juez, Cristina Prieto Bernárdez i Susana Delgado Monturiol, Organisme de Gestió Tributària de la Diputació de Barcelona</t>
  </si>
  <si>
    <t xml:space="preserve">Equip redactor: </t>
  </si>
  <si>
    <t>Gaia D'Elia, BATEC - Pol cooperatiu per la transició energètica</t>
  </si>
  <si>
    <t>Sara Fusté i Boja Olives, Aiguasol Consulting SCCL.</t>
  </si>
  <si>
    <t>Crèdits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</si>
</sst>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6"/>
      <name val="Aptos Narrow"/>
      <family val="2"/>
      <scheme val="minor"/>
    </font>
    <font>
      <sz val="10.5"/>
      <color rgb="FF3C3C3C"/>
      <name val="Rubik Light"/>
    </font>
    <font>
      <b/>
      <sz val="10.5"/>
      <color rgb="FF3C3C3C"/>
      <name val="Rubik Light"/>
    </font>
    <font>
      <b/>
      <sz val="26"/>
      <name val="Rubik"/>
    </font>
    <font>
      <sz val="11"/>
      <name val="Aptos Narrow"/>
      <family val="2"/>
      <scheme val="minor"/>
    </font>
    <font>
      <sz val="26"/>
      <name val="Rubik"/>
    </font>
    <font>
      <sz val="10.5"/>
      <color rgb="FF3C3C3C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1" fontId="0" fillId="0" borderId="0" xfId="0" applyNumberFormat="1"/>
    <xf numFmtId="0" fontId="0" fillId="0" borderId="1" xfId="0" applyBorder="1"/>
    <xf numFmtId="6" fontId="0" fillId="0" borderId="1" xfId="0" applyNumberFormat="1" applyBorder="1"/>
    <xf numFmtId="9" fontId="0" fillId="0" borderId="1" xfId="1" applyFont="1" applyBorder="1"/>
    <xf numFmtId="1" fontId="0" fillId="0" borderId="1" xfId="0" applyNumberFormat="1" applyBorder="1"/>
    <xf numFmtId="0" fontId="3" fillId="2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6" fontId="3" fillId="0" borderId="1" xfId="0" applyNumberFormat="1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4" xfId="0" applyFont="1" applyBorder="1" applyAlignment="1">
      <alignment wrapText="1"/>
    </xf>
    <xf numFmtId="0" fontId="0" fillId="0" borderId="5" xfId="0" applyBorder="1"/>
    <xf numFmtId="0" fontId="3" fillId="0" borderId="10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9" fontId="0" fillId="0" borderId="10" xfId="1" applyFont="1" applyBorder="1"/>
    <xf numFmtId="9" fontId="0" fillId="0" borderId="12" xfId="1" applyFont="1" applyBorder="1"/>
    <xf numFmtId="9" fontId="0" fillId="0" borderId="13" xfId="1" applyFont="1" applyBorder="1"/>
    <xf numFmtId="164" fontId="0" fillId="0" borderId="9" xfId="2" applyNumberFormat="1" applyFont="1" applyBorder="1"/>
    <xf numFmtId="164" fontId="0" fillId="0" borderId="1" xfId="2" applyNumberFormat="1" applyFont="1" applyBorder="1"/>
    <xf numFmtId="164" fontId="0" fillId="0" borderId="11" xfId="2" applyNumberFormat="1" applyFont="1" applyBorder="1"/>
    <xf numFmtId="164" fontId="0" fillId="0" borderId="12" xfId="2" applyNumberFormat="1" applyFont="1" applyBorder="1"/>
    <xf numFmtId="0" fontId="2" fillId="5" borderId="0" xfId="0" applyFont="1" applyFill="1"/>
    <xf numFmtId="9" fontId="0" fillId="6" borderId="1" xfId="1" applyFont="1" applyFill="1" applyBorder="1"/>
    <xf numFmtId="6" fontId="3" fillId="0" borderId="9" xfId="0" applyNumberFormat="1" applyFont="1" applyBorder="1" applyAlignment="1">
      <alignment horizontal="center"/>
    </xf>
    <xf numFmtId="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6" fontId="3" fillId="0" borderId="14" xfId="0" applyNumberFormat="1" applyFont="1" applyBorder="1" applyAlignment="1">
      <alignment horizontal="center"/>
    </xf>
    <xf numFmtId="6" fontId="3" fillId="0" borderId="2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0" fillId="2" borderId="0" xfId="0" applyFill="1"/>
    <xf numFmtId="6" fontId="0" fillId="0" borderId="0" xfId="0" applyNumberFormat="1"/>
    <xf numFmtId="0" fontId="3" fillId="0" borderId="19" xfId="0" applyFont="1" applyBorder="1"/>
    <xf numFmtId="6" fontId="0" fillId="0" borderId="19" xfId="0" applyNumberFormat="1" applyBorder="1"/>
    <xf numFmtId="9" fontId="0" fillId="7" borderId="1" xfId="1" applyFont="1" applyFill="1" applyBorder="1"/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" fontId="4" fillId="4" borderId="1" xfId="0" applyNumberFormat="1" applyFont="1" applyFill="1" applyBorder="1"/>
    <xf numFmtId="0" fontId="0" fillId="0" borderId="18" xfId="0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0" fontId="3" fillId="8" borderId="1" xfId="0" applyFont="1" applyFill="1" applyBorder="1" applyAlignment="1">
      <alignment horizontal="center"/>
    </xf>
    <xf numFmtId="9" fontId="0" fillId="0" borderId="1" xfId="1" applyFont="1" applyFill="1" applyBorder="1"/>
    <xf numFmtId="0" fontId="3" fillId="0" borderId="21" xfId="0" applyFont="1" applyBorder="1"/>
    <xf numFmtId="164" fontId="4" fillId="4" borderId="1" xfId="2" applyNumberFormat="1" applyFont="1" applyFill="1" applyBorder="1"/>
    <xf numFmtId="9" fontId="4" fillId="4" borderId="1" xfId="1" applyFont="1" applyFill="1" applyBorder="1"/>
    <xf numFmtId="0" fontId="0" fillId="0" borderId="22" xfId="0" applyBorder="1" applyAlignment="1">
      <alignment horizontal="center" vertical="top" wrapText="1"/>
    </xf>
    <xf numFmtId="0" fontId="0" fillId="0" borderId="22" xfId="0" applyBorder="1" applyAlignment="1">
      <alignment horizontal="center" vertical="top"/>
    </xf>
    <xf numFmtId="164" fontId="0" fillId="0" borderId="23" xfId="2" applyNumberFormat="1" applyFont="1" applyBorder="1"/>
    <xf numFmtId="9" fontId="0" fillId="0" borderId="23" xfId="1" applyFont="1" applyBorder="1"/>
    <xf numFmtId="9" fontId="0" fillId="0" borderId="24" xfId="1" applyFont="1" applyBorder="1"/>
    <xf numFmtId="0" fontId="0" fillId="0" borderId="15" xfId="0" applyBorder="1"/>
    <xf numFmtId="0" fontId="0" fillId="0" borderId="14" xfId="0" applyBorder="1"/>
    <xf numFmtId="0" fontId="3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25" xfId="0" applyBorder="1"/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6" fontId="3" fillId="0" borderId="31" xfId="0" applyNumberFormat="1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0" fillId="0" borderId="31" xfId="0" applyBorder="1"/>
    <xf numFmtId="0" fontId="0" fillId="0" borderId="32" xfId="0" applyBorder="1"/>
    <xf numFmtId="9" fontId="0" fillId="0" borderId="32" xfId="1" applyFont="1" applyBorder="1"/>
    <xf numFmtId="164" fontId="0" fillId="0" borderId="33" xfId="2" applyNumberFormat="1" applyFont="1" applyBorder="1"/>
    <xf numFmtId="164" fontId="0" fillId="0" borderId="34" xfId="2" applyNumberFormat="1" applyFont="1" applyBorder="1"/>
    <xf numFmtId="164" fontId="0" fillId="0" borderId="35" xfId="2" applyNumberFormat="1" applyFont="1" applyBorder="1"/>
    <xf numFmtId="9" fontId="0" fillId="0" borderId="35" xfId="1" applyFont="1" applyBorder="1"/>
    <xf numFmtId="9" fontId="0" fillId="0" borderId="36" xfId="1" applyFont="1" applyBorder="1"/>
    <xf numFmtId="164" fontId="0" fillId="0" borderId="37" xfId="2" applyNumberFormat="1" applyFont="1" applyBorder="1"/>
    <xf numFmtId="164" fontId="0" fillId="0" borderId="38" xfId="2" applyNumberFormat="1" applyFont="1" applyBorder="1"/>
    <xf numFmtId="9" fontId="0" fillId="0" borderId="38" xfId="1" applyFont="1" applyBorder="1"/>
    <xf numFmtId="9" fontId="0" fillId="0" borderId="39" xfId="1" applyFont="1" applyBorder="1"/>
    <xf numFmtId="9" fontId="0" fillId="0" borderId="40" xfId="1" applyFont="1" applyBorder="1"/>
    <xf numFmtId="0" fontId="2" fillId="7" borderId="0" xfId="0" applyFont="1" applyFill="1" applyBorder="1" applyAlignment="1">
      <alignment horizontal="center"/>
    </xf>
    <xf numFmtId="0" fontId="0" fillId="7" borderId="0" xfId="0" applyFill="1" applyBorder="1"/>
    <xf numFmtId="0" fontId="7" fillId="7" borderId="0" xfId="0" applyFont="1" applyFill="1" applyBorder="1" applyAlignment="1">
      <alignment horizontal="left" vertical="center"/>
    </xf>
    <xf numFmtId="0" fontId="9" fillId="7" borderId="0" xfId="0" applyFont="1" applyFill="1" applyBorder="1" applyAlignment="1">
      <alignment horizontal="left" vertical="center"/>
    </xf>
    <xf numFmtId="0" fontId="8" fillId="7" borderId="0" xfId="0" applyFont="1" applyFill="1" applyBorder="1"/>
    <xf numFmtId="0" fontId="5" fillId="7" borderId="0" xfId="0" applyFont="1" applyFill="1" applyBorder="1" applyAlignment="1">
      <alignment horizontal="left" vertical="center" wrapText="1"/>
    </xf>
    <xf numFmtId="0" fontId="0" fillId="7" borderId="0" xfId="0" applyFill="1" applyBorder="1" applyAlignment="1">
      <alignment horizontal="right"/>
    </xf>
    <xf numFmtId="14" fontId="0" fillId="7" borderId="0" xfId="0" applyNumberFormat="1" applyFill="1" applyBorder="1"/>
    <xf numFmtId="0" fontId="0" fillId="7" borderId="0" xfId="0" applyFont="1" applyFill="1" applyBorder="1"/>
    <xf numFmtId="0" fontId="10" fillId="7" borderId="0" xfId="0" applyFont="1" applyFill="1" applyAlignment="1">
      <alignment horizontal="left" vertical="center" indent="3"/>
    </xf>
    <xf numFmtId="0" fontId="3" fillId="7" borderId="0" xfId="0" applyFont="1" applyFill="1" applyBorder="1"/>
  </cellXfs>
  <cellStyles count="3">
    <cellStyle name="Moneda" xfId="2" builtinId="4"/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A</a:t>
            </a:r>
            <a:r>
              <a:rPr lang="ca-ES" baseline="0"/>
              <a:t> i</a:t>
            </a:r>
            <a:r>
              <a:rPr lang="ca-ES"/>
              <a:t> B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1'!$E$20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1'!$E$22:$E$120</c:f>
              <c:numCache>
                <c:formatCode>0%</c:formatCode>
                <c:ptCount val="99"/>
                <c:pt idx="0">
                  <c:v>0.54545454545454541</c:v>
                </c:pt>
                <c:pt idx="1">
                  <c:v>0.36363636363636359</c:v>
                </c:pt>
                <c:pt idx="2">
                  <c:v>0.27272727272727271</c:v>
                </c:pt>
                <c:pt idx="3">
                  <c:v>0.21818181818181817</c:v>
                </c:pt>
                <c:pt idx="4">
                  <c:v>0.1818181818181818</c:v>
                </c:pt>
                <c:pt idx="5">
                  <c:v>0.15584415584415581</c:v>
                </c:pt>
                <c:pt idx="6">
                  <c:v>0.13636363636363635</c:v>
                </c:pt>
                <c:pt idx="7">
                  <c:v>0.12121212121212122</c:v>
                </c:pt>
                <c:pt idx="8">
                  <c:v>0.10909090909090909</c:v>
                </c:pt>
                <c:pt idx="9">
                  <c:v>9.9173553719008253E-2</c:v>
                </c:pt>
                <c:pt idx="10">
                  <c:v>9.0909090909090898E-2</c:v>
                </c:pt>
                <c:pt idx="11">
                  <c:v>8.3916083916083919E-2</c:v>
                </c:pt>
                <c:pt idx="12">
                  <c:v>7.7922077922077906E-2</c:v>
                </c:pt>
                <c:pt idx="13">
                  <c:v>7.2727272727272724E-2</c:v>
                </c:pt>
                <c:pt idx="14">
                  <c:v>6.8181818181818177E-2</c:v>
                </c:pt>
                <c:pt idx="15">
                  <c:v>6.4171122994652399E-2</c:v>
                </c:pt>
                <c:pt idx="16">
                  <c:v>6.0606060606060608E-2</c:v>
                </c:pt>
                <c:pt idx="17">
                  <c:v>5.7416267942583719E-2</c:v>
                </c:pt>
                <c:pt idx="18">
                  <c:v>5.4545454545454543E-2</c:v>
                </c:pt>
                <c:pt idx="19">
                  <c:v>5.1948051948051951E-2</c:v>
                </c:pt>
                <c:pt idx="20">
                  <c:v>4.9586776859504127E-2</c:v>
                </c:pt>
                <c:pt idx="21">
                  <c:v>4.7430830039525688E-2</c:v>
                </c:pt>
                <c:pt idx="22">
                  <c:v>4.5454545454545449E-2</c:v>
                </c:pt>
                <c:pt idx="23">
                  <c:v>4.3636363636363633E-2</c:v>
                </c:pt>
                <c:pt idx="24">
                  <c:v>4.195804195804196E-2</c:v>
                </c:pt>
                <c:pt idx="25">
                  <c:v>4.0404040404040401E-2</c:v>
                </c:pt>
                <c:pt idx="26">
                  <c:v>3.8961038961038953E-2</c:v>
                </c:pt>
                <c:pt idx="27">
                  <c:v>3.7617554858934164E-2</c:v>
                </c:pt>
                <c:pt idx="28">
                  <c:v>3.6363636363636362E-2</c:v>
                </c:pt>
                <c:pt idx="29">
                  <c:v>3.519061583577713E-2</c:v>
                </c:pt>
                <c:pt idx="30">
                  <c:v>3.4090909090909088E-2</c:v>
                </c:pt>
                <c:pt idx="31">
                  <c:v>3.3057851239669415E-2</c:v>
                </c:pt>
                <c:pt idx="32">
                  <c:v>3.20855614973262E-2</c:v>
                </c:pt>
                <c:pt idx="33">
                  <c:v>3.1168831168831169E-2</c:v>
                </c:pt>
                <c:pt idx="34">
                  <c:v>3.0303030303030304E-2</c:v>
                </c:pt>
                <c:pt idx="35">
                  <c:v>2.9484029484029485E-2</c:v>
                </c:pt>
                <c:pt idx="36">
                  <c:v>2.870813397129186E-2</c:v>
                </c:pt>
                <c:pt idx="37">
                  <c:v>2.7972027972027969E-2</c:v>
                </c:pt>
                <c:pt idx="38">
                  <c:v>2.7272727272727271E-2</c:v>
                </c:pt>
                <c:pt idx="39">
                  <c:v>2.6607538802660754E-2</c:v>
                </c:pt>
                <c:pt idx="40">
                  <c:v>2.5974025974025976E-2</c:v>
                </c:pt>
                <c:pt idx="41">
                  <c:v>2.5369978858350947E-2</c:v>
                </c:pt>
                <c:pt idx="42">
                  <c:v>2.4793388429752063E-2</c:v>
                </c:pt>
                <c:pt idx="43">
                  <c:v>2.4242424242424239E-2</c:v>
                </c:pt>
                <c:pt idx="44">
                  <c:v>2.3715415019762844E-2</c:v>
                </c:pt>
                <c:pt idx="45">
                  <c:v>2.321083172147002E-2</c:v>
                </c:pt>
                <c:pt idx="46">
                  <c:v>2.2727272727272724E-2</c:v>
                </c:pt>
                <c:pt idx="47">
                  <c:v>2.2263450834879402E-2</c:v>
                </c:pt>
                <c:pt idx="48">
                  <c:v>2.1818181818181816E-2</c:v>
                </c:pt>
                <c:pt idx="49">
                  <c:v>2.1390374331550801E-2</c:v>
                </c:pt>
                <c:pt idx="50">
                  <c:v>2.097902097902098E-2</c:v>
                </c:pt>
                <c:pt idx="51">
                  <c:v>2.0583190394511147E-2</c:v>
                </c:pt>
                <c:pt idx="52">
                  <c:v>2.02020202020202E-2</c:v>
                </c:pt>
                <c:pt idx="53">
                  <c:v>1.9834710743801651E-2</c:v>
                </c:pt>
                <c:pt idx="54">
                  <c:v>1.9480519480519477E-2</c:v>
                </c:pt>
                <c:pt idx="55">
                  <c:v>1.9138755980861243E-2</c:v>
                </c:pt>
                <c:pt idx="56">
                  <c:v>1.8808777429467082E-2</c:v>
                </c:pt>
                <c:pt idx="57">
                  <c:v>1.8489984591679505E-2</c:v>
                </c:pt>
                <c:pt idx="58">
                  <c:v>1.8181818181818181E-2</c:v>
                </c:pt>
                <c:pt idx="59">
                  <c:v>1.7883755588673618E-2</c:v>
                </c:pt>
                <c:pt idx="60">
                  <c:v>1.7595307917888565E-2</c:v>
                </c:pt>
                <c:pt idx="61">
                  <c:v>1.7316017316017313E-2</c:v>
                </c:pt>
                <c:pt idx="62">
                  <c:v>1.7045454545454544E-2</c:v>
                </c:pt>
                <c:pt idx="63">
                  <c:v>1.6783216783216783E-2</c:v>
                </c:pt>
                <c:pt idx="64">
                  <c:v>1.6528925619834708E-2</c:v>
                </c:pt>
                <c:pt idx="65">
                  <c:v>1.6282225237449117E-2</c:v>
                </c:pt>
                <c:pt idx="66">
                  <c:v>1.60427807486631E-2</c:v>
                </c:pt>
                <c:pt idx="67">
                  <c:v>1.5810276679841896E-2</c:v>
                </c:pt>
                <c:pt idx="68">
                  <c:v>1.5584415584415584E-2</c:v>
                </c:pt>
                <c:pt idx="69">
                  <c:v>1.5364916773367475E-2</c:v>
                </c:pt>
                <c:pt idx="70">
                  <c:v>1.5151515151515152E-2</c:v>
                </c:pt>
                <c:pt idx="71">
                  <c:v>1.4943960149439599E-2</c:v>
                </c:pt>
                <c:pt idx="72">
                  <c:v>1.4742014742014743E-2</c:v>
                </c:pt>
                <c:pt idx="73">
                  <c:v>1.4545454545454545E-2</c:v>
                </c:pt>
                <c:pt idx="74">
                  <c:v>1.435406698564593E-2</c:v>
                </c:pt>
                <c:pt idx="75">
                  <c:v>1.4167650531286895E-2</c:v>
                </c:pt>
                <c:pt idx="76">
                  <c:v>1.3986013986013984E-2</c:v>
                </c:pt>
                <c:pt idx="77">
                  <c:v>1.3808975834292289E-2</c:v>
                </c:pt>
                <c:pt idx="78">
                  <c:v>1.3636363636363636E-2</c:v>
                </c:pt>
                <c:pt idx="79">
                  <c:v>1.3468013468013466E-2</c:v>
                </c:pt>
                <c:pt idx="80">
                  <c:v>1.3303769401330377E-2</c:v>
                </c:pt>
                <c:pt idx="81">
                  <c:v>1.3143483023001093E-2</c:v>
                </c:pt>
                <c:pt idx="82">
                  <c:v>1.2987012987012988E-2</c:v>
                </c:pt>
                <c:pt idx="83">
                  <c:v>1.283422459893048E-2</c:v>
                </c:pt>
                <c:pt idx="84">
                  <c:v>1.2684989429175474E-2</c:v>
                </c:pt>
                <c:pt idx="85">
                  <c:v>1.2539184952978056E-2</c:v>
                </c:pt>
                <c:pt idx="86">
                  <c:v>1.2396694214876032E-2</c:v>
                </c:pt>
                <c:pt idx="87">
                  <c:v>1.2257405515832482E-2</c:v>
                </c:pt>
                <c:pt idx="88">
                  <c:v>1.2121212121212119E-2</c:v>
                </c:pt>
                <c:pt idx="89">
                  <c:v>1.1988011988011986E-2</c:v>
                </c:pt>
                <c:pt idx="90">
                  <c:v>1.1857707509881422E-2</c:v>
                </c:pt>
                <c:pt idx="91">
                  <c:v>1.1730205278592374E-2</c:v>
                </c:pt>
                <c:pt idx="92">
                  <c:v>1.160541586073501E-2</c:v>
                </c:pt>
                <c:pt idx="93">
                  <c:v>1.1483253588516745E-2</c:v>
                </c:pt>
                <c:pt idx="94">
                  <c:v>1.1363636363636362E-2</c:v>
                </c:pt>
                <c:pt idx="95">
                  <c:v>1.1246485473289597E-2</c:v>
                </c:pt>
                <c:pt idx="96">
                  <c:v>1.1131725417439701E-2</c:v>
                </c:pt>
                <c:pt idx="97">
                  <c:v>1.1019283746556474E-2</c:v>
                </c:pt>
                <c:pt idx="98">
                  <c:v>1.0909090909090908E-2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869-4FCC-A49B-39F2865A1055}"/>
            </c:ext>
          </c:extLst>
        </c:ser>
        <c:ser>
          <c:idx val="1"/>
          <c:order val="1"/>
          <c:tx>
            <c:strRef>
              <c:f>'Escenari 1'!$F$20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1'!$F$21:$F$120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869-4FCC-A49B-39F2865A1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1'!$G$20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1'!$A$22:$A$120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1'!$G$22:$G$120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1</c:v>
                      </c:pt>
                      <c:pt idx="12">
                        <c:v>1</c:v>
                      </c:pt>
                      <c:pt idx="13">
                        <c:v>0.96969696969696972</c:v>
                      </c:pt>
                      <c:pt idx="14">
                        <c:v>0.90909090909090906</c:v>
                      </c:pt>
                      <c:pt idx="15">
                        <c:v>0.85561497326203195</c:v>
                      </c:pt>
                      <c:pt idx="16">
                        <c:v>0.80808080808080807</c:v>
                      </c:pt>
                      <c:pt idx="17">
                        <c:v>0.76555023923444965</c:v>
                      </c:pt>
                      <c:pt idx="18">
                        <c:v>0.72727272727272729</c:v>
                      </c:pt>
                      <c:pt idx="19">
                        <c:v>0.69264069264069261</c:v>
                      </c:pt>
                      <c:pt idx="20">
                        <c:v>0.66115702479338834</c:v>
                      </c:pt>
                      <c:pt idx="21">
                        <c:v>0.6324110671936759</c:v>
                      </c:pt>
                      <c:pt idx="22">
                        <c:v>0.60606060606060597</c:v>
                      </c:pt>
                      <c:pt idx="23">
                        <c:v>0.58181818181818179</c:v>
                      </c:pt>
                      <c:pt idx="24">
                        <c:v>0.55944055944055948</c:v>
                      </c:pt>
                      <c:pt idx="25">
                        <c:v>0.5387205387205386</c:v>
                      </c:pt>
                      <c:pt idx="26">
                        <c:v>0.51948051948051943</c:v>
                      </c:pt>
                      <c:pt idx="27">
                        <c:v>0.50156739811912221</c:v>
                      </c:pt>
                      <c:pt idx="28">
                        <c:v>0.48484848484848486</c:v>
                      </c:pt>
                      <c:pt idx="29">
                        <c:v>0.46920821114369504</c:v>
                      </c:pt>
                      <c:pt idx="30">
                        <c:v>0.45454545454545453</c:v>
                      </c:pt>
                      <c:pt idx="31">
                        <c:v>0.44077134986225885</c:v>
                      </c:pt>
                      <c:pt idx="32">
                        <c:v>0.42780748663101598</c:v>
                      </c:pt>
                      <c:pt idx="33">
                        <c:v>0.41558441558441561</c:v>
                      </c:pt>
                      <c:pt idx="34">
                        <c:v>0.40404040404040403</c:v>
                      </c:pt>
                      <c:pt idx="35">
                        <c:v>0.3931203931203931</c:v>
                      </c:pt>
                      <c:pt idx="36">
                        <c:v>0.38277511961722482</c:v>
                      </c:pt>
                      <c:pt idx="37">
                        <c:v>0.37296037296037288</c:v>
                      </c:pt>
                      <c:pt idx="38">
                        <c:v>0.36363636363636365</c:v>
                      </c:pt>
                      <c:pt idx="39">
                        <c:v>0.35476718403547675</c:v>
                      </c:pt>
                      <c:pt idx="40">
                        <c:v>0.34632034632034631</c:v>
                      </c:pt>
                      <c:pt idx="41">
                        <c:v>0.33826638477801263</c:v>
                      </c:pt>
                      <c:pt idx="42">
                        <c:v>0.33057851239669417</c:v>
                      </c:pt>
                      <c:pt idx="43">
                        <c:v>0.3232323232323232</c:v>
                      </c:pt>
                      <c:pt idx="44">
                        <c:v>0.31620553359683795</c:v>
                      </c:pt>
                      <c:pt idx="45">
                        <c:v>0.30947775628626695</c:v>
                      </c:pt>
                      <c:pt idx="46">
                        <c:v>0.30303030303030298</c:v>
                      </c:pt>
                      <c:pt idx="47">
                        <c:v>0.29684601113172537</c:v>
                      </c:pt>
                      <c:pt idx="48">
                        <c:v>0.29090909090909089</c:v>
                      </c:pt>
                      <c:pt idx="49">
                        <c:v>0.28520499108734404</c:v>
                      </c:pt>
                      <c:pt idx="50">
                        <c:v>0.27972027972027974</c:v>
                      </c:pt>
                      <c:pt idx="51">
                        <c:v>0.27444253859348194</c:v>
                      </c:pt>
                      <c:pt idx="52">
                        <c:v>0.2693602693602693</c:v>
                      </c:pt>
                      <c:pt idx="53">
                        <c:v>0.26446280991735532</c:v>
                      </c:pt>
                      <c:pt idx="54">
                        <c:v>0.25974025974025972</c:v>
                      </c:pt>
                      <c:pt idx="55">
                        <c:v>0.2551834130781499</c:v>
                      </c:pt>
                      <c:pt idx="56">
                        <c:v>0.2507836990595611</c:v>
                      </c:pt>
                      <c:pt idx="57">
                        <c:v>0.24653312788906007</c:v>
                      </c:pt>
                      <c:pt idx="58">
                        <c:v>0.24242424242424243</c:v>
                      </c:pt>
                      <c:pt idx="59">
                        <c:v>0.23845007451564823</c:v>
                      </c:pt>
                      <c:pt idx="60">
                        <c:v>0.23460410557184752</c:v>
                      </c:pt>
                      <c:pt idx="61">
                        <c:v>0.23088023088023082</c:v>
                      </c:pt>
                      <c:pt idx="62">
                        <c:v>0.22727272727272727</c:v>
                      </c:pt>
                      <c:pt idx="63">
                        <c:v>0.22377622377622378</c:v>
                      </c:pt>
                      <c:pt idx="64">
                        <c:v>0.22038567493112943</c:v>
                      </c:pt>
                      <c:pt idx="65">
                        <c:v>0.21709633649932158</c:v>
                      </c:pt>
                      <c:pt idx="66">
                        <c:v>0.21390374331550799</c:v>
                      </c:pt>
                      <c:pt idx="67">
                        <c:v>0.21080368906455862</c:v>
                      </c:pt>
                      <c:pt idx="68">
                        <c:v>0.20779220779220781</c:v>
                      </c:pt>
                      <c:pt idx="69">
                        <c:v>0.204865556978233</c:v>
                      </c:pt>
                      <c:pt idx="70">
                        <c:v>0.20202020202020202</c:v>
                      </c:pt>
                      <c:pt idx="71">
                        <c:v>0.19925280199252798</c:v>
                      </c:pt>
                      <c:pt idx="72">
                        <c:v>0.19656019656019655</c:v>
                      </c:pt>
                      <c:pt idx="73">
                        <c:v>0.19393939393939394</c:v>
                      </c:pt>
                      <c:pt idx="74">
                        <c:v>0.19138755980861241</c:v>
                      </c:pt>
                      <c:pt idx="75">
                        <c:v>0.18890200708382526</c:v>
                      </c:pt>
                      <c:pt idx="76">
                        <c:v>0.18648018648018644</c:v>
                      </c:pt>
                      <c:pt idx="77">
                        <c:v>0.18411967779056387</c:v>
                      </c:pt>
                      <c:pt idx="78">
                        <c:v>0.18181818181818182</c:v>
                      </c:pt>
                      <c:pt idx="79">
                        <c:v>0.1795735129068462</c:v>
                      </c:pt>
                      <c:pt idx="80">
                        <c:v>0.17738359201773837</c:v>
                      </c:pt>
                      <c:pt idx="81">
                        <c:v>0.17524644030668124</c:v>
                      </c:pt>
                      <c:pt idx="82">
                        <c:v>0.17316017316017315</c:v>
                      </c:pt>
                      <c:pt idx="83">
                        <c:v>0.17112299465240638</c:v>
                      </c:pt>
                      <c:pt idx="84">
                        <c:v>0.16913319238900631</c:v>
                      </c:pt>
                      <c:pt idx="85">
                        <c:v>0.16718913270637409</c:v>
                      </c:pt>
                      <c:pt idx="86">
                        <c:v>0.16528925619834708</c:v>
                      </c:pt>
                      <c:pt idx="87">
                        <c:v>0.16343207354443309</c:v>
                      </c:pt>
                      <c:pt idx="88">
                        <c:v>0.1616161616161616</c:v>
                      </c:pt>
                      <c:pt idx="89">
                        <c:v>0.15984015984015981</c:v>
                      </c:pt>
                      <c:pt idx="90">
                        <c:v>0.15810276679841898</c:v>
                      </c:pt>
                      <c:pt idx="91">
                        <c:v>0.15640273704789831</c:v>
                      </c:pt>
                      <c:pt idx="92">
                        <c:v>0.15473887814313347</c:v>
                      </c:pt>
                      <c:pt idx="93">
                        <c:v>0.15311004784688992</c:v>
                      </c:pt>
                      <c:pt idx="94">
                        <c:v>0.15151515151515149</c:v>
                      </c:pt>
                      <c:pt idx="95">
                        <c:v>0.14995313964386128</c:v>
                      </c:pt>
                      <c:pt idx="96">
                        <c:v>0.14842300556586269</c:v>
                      </c:pt>
                      <c:pt idx="97">
                        <c:v>0.14692378328741965</c:v>
                      </c:pt>
                      <c:pt idx="98">
                        <c:v>0.14545454545454545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D869-4FCC-A49B-39F2865A1055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1'!$K$20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1'!$K$22:$K$120</c:f>
              <c:numCache>
                <c:formatCode>0%</c:formatCode>
                <c:ptCount val="99"/>
                <c:pt idx="0">
                  <c:v>0.72727272727272729</c:v>
                </c:pt>
                <c:pt idx="1">
                  <c:v>0.48484848484848481</c:v>
                </c:pt>
                <c:pt idx="2">
                  <c:v>0.36363636363636365</c:v>
                </c:pt>
                <c:pt idx="3">
                  <c:v>0.29090909090909089</c:v>
                </c:pt>
                <c:pt idx="4">
                  <c:v>0.2424242424242424</c:v>
                </c:pt>
                <c:pt idx="5">
                  <c:v>0.20779220779220778</c:v>
                </c:pt>
                <c:pt idx="6">
                  <c:v>0.18181818181818182</c:v>
                </c:pt>
                <c:pt idx="7">
                  <c:v>0.16161616161616163</c:v>
                </c:pt>
                <c:pt idx="8">
                  <c:v>0.14545454545454545</c:v>
                </c:pt>
                <c:pt idx="9">
                  <c:v>0.13223140495867766</c:v>
                </c:pt>
                <c:pt idx="10">
                  <c:v>0.1212121212121212</c:v>
                </c:pt>
                <c:pt idx="11">
                  <c:v>0.11188811188811189</c:v>
                </c:pt>
                <c:pt idx="12">
                  <c:v>0.10389610389610389</c:v>
                </c:pt>
                <c:pt idx="13">
                  <c:v>9.696969696969697E-2</c:v>
                </c:pt>
                <c:pt idx="14">
                  <c:v>9.0909090909090912E-2</c:v>
                </c:pt>
                <c:pt idx="15">
                  <c:v>8.556149732620319E-2</c:v>
                </c:pt>
                <c:pt idx="16">
                  <c:v>8.0808080808080815E-2</c:v>
                </c:pt>
                <c:pt idx="17">
                  <c:v>7.6555023923444959E-2</c:v>
                </c:pt>
                <c:pt idx="18">
                  <c:v>7.2727272727272724E-2</c:v>
                </c:pt>
                <c:pt idx="19">
                  <c:v>6.9264069264069264E-2</c:v>
                </c:pt>
                <c:pt idx="20">
                  <c:v>6.6115702479338831E-2</c:v>
                </c:pt>
                <c:pt idx="21">
                  <c:v>6.3241106719367585E-2</c:v>
                </c:pt>
                <c:pt idx="22">
                  <c:v>6.0606060606060601E-2</c:v>
                </c:pt>
                <c:pt idx="23">
                  <c:v>5.8181818181818175E-2</c:v>
                </c:pt>
                <c:pt idx="24">
                  <c:v>5.5944055944055944E-2</c:v>
                </c:pt>
                <c:pt idx="25">
                  <c:v>5.3872053872053863E-2</c:v>
                </c:pt>
                <c:pt idx="26">
                  <c:v>5.1948051948051945E-2</c:v>
                </c:pt>
                <c:pt idx="27">
                  <c:v>5.0156739811912217E-2</c:v>
                </c:pt>
                <c:pt idx="28">
                  <c:v>4.8484848484848485E-2</c:v>
                </c:pt>
                <c:pt idx="29">
                  <c:v>4.6920821114369501E-2</c:v>
                </c:pt>
                <c:pt idx="30">
                  <c:v>4.5454545454545456E-2</c:v>
                </c:pt>
                <c:pt idx="31">
                  <c:v>4.407713498622589E-2</c:v>
                </c:pt>
                <c:pt idx="32">
                  <c:v>4.2780748663101595E-2</c:v>
                </c:pt>
                <c:pt idx="33">
                  <c:v>4.1558441558441558E-2</c:v>
                </c:pt>
                <c:pt idx="34">
                  <c:v>4.0404040404040407E-2</c:v>
                </c:pt>
                <c:pt idx="35">
                  <c:v>3.9312039312039311E-2</c:v>
                </c:pt>
                <c:pt idx="36">
                  <c:v>3.827751196172248E-2</c:v>
                </c:pt>
                <c:pt idx="37">
                  <c:v>3.7296037296037289E-2</c:v>
                </c:pt>
                <c:pt idx="38">
                  <c:v>3.6363636363636362E-2</c:v>
                </c:pt>
                <c:pt idx="39">
                  <c:v>3.5476718403547672E-2</c:v>
                </c:pt>
                <c:pt idx="40">
                  <c:v>3.4632034632034632E-2</c:v>
                </c:pt>
                <c:pt idx="41">
                  <c:v>3.3826638477801263E-2</c:v>
                </c:pt>
                <c:pt idx="42">
                  <c:v>3.3057851239669415E-2</c:v>
                </c:pt>
                <c:pt idx="43">
                  <c:v>3.2323232323232316E-2</c:v>
                </c:pt>
                <c:pt idx="44">
                  <c:v>3.1620553359683792E-2</c:v>
                </c:pt>
                <c:pt idx="45">
                  <c:v>3.0947775628626693E-2</c:v>
                </c:pt>
                <c:pt idx="46">
                  <c:v>3.03030303030303E-2</c:v>
                </c:pt>
                <c:pt idx="47">
                  <c:v>2.9684601113172539E-2</c:v>
                </c:pt>
                <c:pt idx="48">
                  <c:v>2.9090909090909087E-2</c:v>
                </c:pt>
                <c:pt idx="49">
                  <c:v>2.8520499108734401E-2</c:v>
                </c:pt>
                <c:pt idx="50">
                  <c:v>2.7972027972027972E-2</c:v>
                </c:pt>
                <c:pt idx="51">
                  <c:v>2.7444253859348195E-2</c:v>
                </c:pt>
                <c:pt idx="52">
                  <c:v>2.6936026936026931E-2</c:v>
                </c:pt>
                <c:pt idx="53">
                  <c:v>2.6446280991735533E-2</c:v>
                </c:pt>
                <c:pt idx="54">
                  <c:v>2.5974025974025972E-2</c:v>
                </c:pt>
                <c:pt idx="55">
                  <c:v>2.5518341307814992E-2</c:v>
                </c:pt>
                <c:pt idx="56">
                  <c:v>2.5078369905956108E-2</c:v>
                </c:pt>
                <c:pt idx="57">
                  <c:v>2.4653312788906007E-2</c:v>
                </c:pt>
                <c:pt idx="58">
                  <c:v>2.4242424242424242E-2</c:v>
                </c:pt>
                <c:pt idx="59">
                  <c:v>2.3845007451564825E-2</c:v>
                </c:pt>
                <c:pt idx="60">
                  <c:v>2.3460410557184751E-2</c:v>
                </c:pt>
                <c:pt idx="61">
                  <c:v>2.3088023088023085E-2</c:v>
                </c:pt>
                <c:pt idx="62">
                  <c:v>2.2727272727272728E-2</c:v>
                </c:pt>
                <c:pt idx="63">
                  <c:v>2.2377622377622378E-2</c:v>
                </c:pt>
                <c:pt idx="64">
                  <c:v>2.2038567493112945E-2</c:v>
                </c:pt>
                <c:pt idx="65">
                  <c:v>2.1709633649932156E-2</c:v>
                </c:pt>
                <c:pt idx="66">
                  <c:v>2.1390374331550797E-2</c:v>
                </c:pt>
                <c:pt idx="67">
                  <c:v>2.1080368906455864E-2</c:v>
                </c:pt>
                <c:pt idx="68">
                  <c:v>2.0779220779220779E-2</c:v>
                </c:pt>
                <c:pt idx="69">
                  <c:v>2.0486555697823299E-2</c:v>
                </c:pt>
                <c:pt idx="70">
                  <c:v>2.0202020202020204E-2</c:v>
                </c:pt>
                <c:pt idx="71">
                  <c:v>1.9925280199252798E-2</c:v>
                </c:pt>
                <c:pt idx="72">
                  <c:v>1.9656019656019656E-2</c:v>
                </c:pt>
                <c:pt idx="73">
                  <c:v>1.9393939393939394E-2</c:v>
                </c:pt>
                <c:pt idx="74">
                  <c:v>1.913875598086124E-2</c:v>
                </c:pt>
                <c:pt idx="75">
                  <c:v>1.8890200708382526E-2</c:v>
                </c:pt>
                <c:pt idx="76">
                  <c:v>1.8648018648018645E-2</c:v>
                </c:pt>
                <c:pt idx="77">
                  <c:v>1.8411967779056387E-2</c:v>
                </c:pt>
                <c:pt idx="78">
                  <c:v>1.8181818181818181E-2</c:v>
                </c:pt>
                <c:pt idx="79">
                  <c:v>1.7957351290684622E-2</c:v>
                </c:pt>
                <c:pt idx="80">
                  <c:v>1.7738359201773836E-2</c:v>
                </c:pt>
                <c:pt idx="81">
                  <c:v>1.7524644030668123E-2</c:v>
                </c:pt>
                <c:pt idx="82">
                  <c:v>1.7316017316017316E-2</c:v>
                </c:pt>
                <c:pt idx="83">
                  <c:v>1.7112299465240639E-2</c:v>
                </c:pt>
                <c:pt idx="84">
                  <c:v>1.6913319238900631E-2</c:v>
                </c:pt>
                <c:pt idx="85">
                  <c:v>1.671891327063741E-2</c:v>
                </c:pt>
                <c:pt idx="86">
                  <c:v>1.6528925619834708E-2</c:v>
                </c:pt>
                <c:pt idx="87">
                  <c:v>1.634320735444331E-2</c:v>
                </c:pt>
                <c:pt idx="88">
                  <c:v>1.6161616161616158E-2</c:v>
                </c:pt>
                <c:pt idx="89">
                  <c:v>1.5984015984015981E-2</c:v>
                </c:pt>
                <c:pt idx="90">
                  <c:v>1.5810276679841896E-2</c:v>
                </c:pt>
                <c:pt idx="91">
                  <c:v>1.564027370478983E-2</c:v>
                </c:pt>
                <c:pt idx="92">
                  <c:v>1.5473887814313346E-2</c:v>
                </c:pt>
                <c:pt idx="93">
                  <c:v>1.5311004784688994E-2</c:v>
                </c:pt>
                <c:pt idx="94">
                  <c:v>1.515151515151515E-2</c:v>
                </c:pt>
                <c:pt idx="95">
                  <c:v>1.499531396438613E-2</c:v>
                </c:pt>
                <c:pt idx="96">
                  <c:v>1.4842300556586269E-2</c:v>
                </c:pt>
                <c:pt idx="97">
                  <c:v>1.4692378328741965E-2</c:v>
                </c:pt>
                <c:pt idx="98">
                  <c:v>1.4545454545454544E-2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311-41EE-B4BB-B2FE634A37CC}"/>
            </c:ext>
          </c:extLst>
        </c:ser>
        <c:ser>
          <c:idx val="1"/>
          <c:order val="1"/>
          <c:tx>
            <c:strRef>
              <c:f>'Escenari 1'!$L$20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1'!$L$21:$L$120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311-41EE-B4BB-B2FE634A3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1'!$M$20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1'!$A$22:$A$120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1'!$M$22:$M$120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1</c:v>
                      </c:pt>
                      <c:pt idx="12">
                        <c:v>1</c:v>
                      </c:pt>
                      <c:pt idx="13">
                        <c:v>1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1</c:v>
                      </c:pt>
                      <c:pt idx="18">
                        <c:v>1</c:v>
                      </c:pt>
                      <c:pt idx="19">
                        <c:v>1</c:v>
                      </c:pt>
                      <c:pt idx="20">
                        <c:v>1</c:v>
                      </c:pt>
                      <c:pt idx="21">
                        <c:v>1</c:v>
                      </c:pt>
                      <c:pt idx="22">
                        <c:v>1</c:v>
                      </c:pt>
                      <c:pt idx="23">
                        <c:v>1</c:v>
                      </c:pt>
                      <c:pt idx="24">
                        <c:v>1</c:v>
                      </c:pt>
                      <c:pt idx="25">
                        <c:v>1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28">
                        <c:v>0.96969696969696972</c:v>
                      </c:pt>
                      <c:pt idx="29">
                        <c:v>0.93841642228739008</c:v>
                      </c:pt>
                      <c:pt idx="30">
                        <c:v>0.90909090909090906</c:v>
                      </c:pt>
                      <c:pt idx="31">
                        <c:v>0.88154269972451771</c:v>
                      </c:pt>
                      <c:pt idx="32">
                        <c:v>0.85561497326203195</c:v>
                      </c:pt>
                      <c:pt idx="33">
                        <c:v>0.83116883116883122</c:v>
                      </c:pt>
                      <c:pt idx="34">
                        <c:v>0.80808080808080807</c:v>
                      </c:pt>
                      <c:pt idx="35">
                        <c:v>0.78624078624078619</c:v>
                      </c:pt>
                      <c:pt idx="36">
                        <c:v>0.76555023923444965</c:v>
                      </c:pt>
                      <c:pt idx="37">
                        <c:v>0.74592074592074575</c:v>
                      </c:pt>
                      <c:pt idx="38">
                        <c:v>0.72727272727272729</c:v>
                      </c:pt>
                      <c:pt idx="39">
                        <c:v>0.70953436807095349</c:v>
                      </c:pt>
                      <c:pt idx="40">
                        <c:v>0.69264069264069261</c:v>
                      </c:pt>
                      <c:pt idx="41">
                        <c:v>0.67653276955602526</c:v>
                      </c:pt>
                      <c:pt idx="42">
                        <c:v>0.66115702479338834</c:v>
                      </c:pt>
                      <c:pt idx="43">
                        <c:v>0.64646464646464641</c:v>
                      </c:pt>
                      <c:pt idx="44">
                        <c:v>0.6324110671936759</c:v>
                      </c:pt>
                      <c:pt idx="45">
                        <c:v>0.61895551257253389</c:v>
                      </c:pt>
                      <c:pt idx="46">
                        <c:v>0.60606060606060597</c:v>
                      </c:pt>
                      <c:pt idx="47">
                        <c:v>0.59369202226345075</c:v>
                      </c:pt>
                      <c:pt idx="48">
                        <c:v>0.58181818181818179</c:v>
                      </c:pt>
                      <c:pt idx="49">
                        <c:v>0.57040998217468808</c:v>
                      </c:pt>
                      <c:pt idx="50">
                        <c:v>0.55944055944055948</c:v>
                      </c:pt>
                      <c:pt idx="51">
                        <c:v>0.54888507718696389</c:v>
                      </c:pt>
                      <c:pt idx="52">
                        <c:v>0.5387205387205386</c:v>
                      </c:pt>
                      <c:pt idx="53">
                        <c:v>0.52892561983471065</c:v>
                      </c:pt>
                      <c:pt idx="54">
                        <c:v>0.51948051948051943</c:v>
                      </c:pt>
                      <c:pt idx="55">
                        <c:v>0.5103668261562998</c:v>
                      </c:pt>
                      <c:pt idx="56">
                        <c:v>0.50156739811912221</c:v>
                      </c:pt>
                      <c:pt idx="57">
                        <c:v>0.49306625577812013</c:v>
                      </c:pt>
                      <c:pt idx="58">
                        <c:v>0.48484848484848486</c:v>
                      </c:pt>
                      <c:pt idx="59">
                        <c:v>0.47690014903129646</c:v>
                      </c:pt>
                      <c:pt idx="60">
                        <c:v>0.46920821114369504</c:v>
                      </c:pt>
                      <c:pt idx="61">
                        <c:v>0.46176046176046165</c:v>
                      </c:pt>
                      <c:pt idx="62">
                        <c:v>0.45454545454545453</c:v>
                      </c:pt>
                      <c:pt idx="63">
                        <c:v>0.44755244755244755</c:v>
                      </c:pt>
                      <c:pt idx="64">
                        <c:v>0.44077134986225885</c:v>
                      </c:pt>
                      <c:pt idx="65">
                        <c:v>0.43419267299864317</c:v>
                      </c:pt>
                      <c:pt idx="66">
                        <c:v>0.42780748663101598</c:v>
                      </c:pt>
                      <c:pt idx="67">
                        <c:v>0.42160737812911725</c:v>
                      </c:pt>
                      <c:pt idx="68">
                        <c:v>0.41558441558441561</c:v>
                      </c:pt>
                      <c:pt idx="69">
                        <c:v>0.409731113956466</c:v>
                      </c:pt>
                      <c:pt idx="70">
                        <c:v>0.40404040404040403</c:v>
                      </c:pt>
                      <c:pt idx="71">
                        <c:v>0.39850560398505597</c:v>
                      </c:pt>
                      <c:pt idx="72">
                        <c:v>0.3931203931203931</c:v>
                      </c:pt>
                      <c:pt idx="73">
                        <c:v>0.38787878787878788</c:v>
                      </c:pt>
                      <c:pt idx="74">
                        <c:v>0.38277511961722482</c:v>
                      </c:pt>
                      <c:pt idx="75">
                        <c:v>0.37780401416765053</c:v>
                      </c:pt>
                      <c:pt idx="76">
                        <c:v>0.37296037296037288</c:v>
                      </c:pt>
                      <c:pt idx="77">
                        <c:v>0.36823935558112775</c:v>
                      </c:pt>
                      <c:pt idx="78">
                        <c:v>0.36363636363636365</c:v>
                      </c:pt>
                      <c:pt idx="79">
                        <c:v>0.3591470258136924</c:v>
                      </c:pt>
                      <c:pt idx="80">
                        <c:v>0.35476718403547675</c:v>
                      </c:pt>
                      <c:pt idx="81">
                        <c:v>0.35049288061336248</c:v>
                      </c:pt>
                      <c:pt idx="82">
                        <c:v>0.34632034632034631</c:v>
                      </c:pt>
                      <c:pt idx="83">
                        <c:v>0.34224598930481276</c:v>
                      </c:pt>
                      <c:pt idx="84">
                        <c:v>0.33826638477801263</c:v>
                      </c:pt>
                      <c:pt idx="85">
                        <c:v>0.33437826541274818</c:v>
                      </c:pt>
                      <c:pt idx="86">
                        <c:v>0.33057851239669417</c:v>
                      </c:pt>
                      <c:pt idx="87">
                        <c:v>0.32686414708886619</c:v>
                      </c:pt>
                      <c:pt idx="88">
                        <c:v>0.3232323232323232</c:v>
                      </c:pt>
                      <c:pt idx="89">
                        <c:v>0.31968031968031962</c:v>
                      </c:pt>
                      <c:pt idx="90">
                        <c:v>0.31620553359683795</c:v>
                      </c:pt>
                      <c:pt idx="91">
                        <c:v>0.31280547409579662</c:v>
                      </c:pt>
                      <c:pt idx="92">
                        <c:v>0.30947775628626695</c:v>
                      </c:pt>
                      <c:pt idx="93">
                        <c:v>0.30622009569377984</c:v>
                      </c:pt>
                      <c:pt idx="94">
                        <c:v>0.30303030303030298</c:v>
                      </c:pt>
                      <c:pt idx="95">
                        <c:v>0.29990627928772257</c:v>
                      </c:pt>
                      <c:pt idx="96">
                        <c:v>0.29684601113172537</c:v>
                      </c:pt>
                      <c:pt idx="97">
                        <c:v>0.29384756657483929</c:v>
                      </c:pt>
                      <c:pt idx="98">
                        <c:v>0.29090909090909089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7311-41EE-B4BB-B2FE634A37CC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A, B i 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1'!$E$20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1'!$E$22:$E$120</c:f>
              <c:numCache>
                <c:formatCode>0%</c:formatCode>
                <c:ptCount val="99"/>
                <c:pt idx="0">
                  <c:v>0.54545454545454541</c:v>
                </c:pt>
                <c:pt idx="1">
                  <c:v>0.36363636363636359</c:v>
                </c:pt>
                <c:pt idx="2">
                  <c:v>0.27272727272727271</c:v>
                </c:pt>
                <c:pt idx="3">
                  <c:v>0.21818181818181817</c:v>
                </c:pt>
                <c:pt idx="4">
                  <c:v>0.1818181818181818</c:v>
                </c:pt>
                <c:pt idx="5">
                  <c:v>0.15584415584415581</c:v>
                </c:pt>
                <c:pt idx="6">
                  <c:v>0.13636363636363635</c:v>
                </c:pt>
                <c:pt idx="7">
                  <c:v>0.12121212121212122</c:v>
                </c:pt>
                <c:pt idx="8">
                  <c:v>0.10909090909090909</c:v>
                </c:pt>
                <c:pt idx="9">
                  <c:v>9.9173553719008253E-2</c:v>
                </c:pt>
                <c:pt idx="10">
                  <c:v>9.0909090909090898E-2</c:v>
                </c:pt>
                <c:pt idx="11">
                  <c:v>8.3916083916083919E-2</c:v>
                </c:pt>
                <c:pt idx="12">
                  <c:v>7.7922077922077906E-2</c:v>
                </c:pt>
                <c:pt idx="13">
                  <c:v>7.2727272727272724E-2</c:v>
                </c:pt>
                <c:pt idx="14">
                  <c:v>6.8181818181818177E-2</c:v>
                </c:pt>
                <c:pt idx="15">
                  <c:v>6.4171122994652399E-2</c:v>
                </c:pt>
                <c:pt idx="16">
                  <c:v>6.0606060606060608E-2</c:v>
                </c:pt>
                <c:pt idx="17">
                  <c:v>5.7416267942583719E-2</c:v>
                </c:pt>
                <c:pt idx="18">
                  <c:v>5.4545454545454543E-2</c:v>
                </c:pt>
                <c:pt idx="19">
                  <c:v>5.1948051948051951E-2</c:v>
                </c:pt>
                <c:pt idx="20">
                  <c:v>4.9586776859504127E-2</c:v>
                </c:pt>
                <c:pt idx="21">
                  <c:v>4.7430830039525688E-2</c:v>
                </c:pt>
                <c:pt idx="22">
                  <c:v>4.5454545454545449E-2</c:v>
                </c:pt>
                <c:pt idx="23">
                  <c:v>4.3636363636363633E-2</c:v>
                </c:pt>
                <c:pt idx="24">
                  <c:v>4.195804195804196E-2</c:v>
                </c:pt>
                <c:pt idx="25">
                  <c:v>4.0404040404040401E-2</c:v>
                </c:pt>
                <c:pt idx="26">
                  <c:v>3.8961038961038953E-2</c:v>
                </c:pt>
                <c:pt idx="27">
                  <c:v>3.7617554858934164E-2</c:v>
                </c:pt>
                <c:pt idx="28">
                  <c:v>3.6363636363636362E-2</c:v>
                </c:pt>
                <c:pt idx="29">
                  <c:v>3.519061583577713E-2</c:v>
                </c:pt>
                <c:pt idx="30">
                  <c:v>3.4090909090909088E-2</c:v>
                </c:pt>
                <c:pt idx="31">
                  <c:v>3.3057851239669415E-2</c:v>
                </c:pt>
                <c:pt idx="32">
                  <c:v>3.20855614973262E-2</c:v>
                </c:pt>
                <c:pt idx="33">
                  <c:v>3.1168831168831169E-2</c:v>
                </c:pt>
                <c:pt idx="34">
                  <c:v>3.0303030303030304E-2</c:v>
                </c:pt>
                <c:pt idx="35">
                  <c:v>2.9484029484029485E-2</c:v>
                </c:pt>
                <c:pt idx="36">
                  <c:v>2.870813397129186E-2</c:v>
                </c:pt>
                <c:pt idx="37">
                  <c:v>2.7972027972027969E-2</c:v>
                </c:pt>
                <c:pt idx="38">
                  <c:v>2.7272727272727271E-2</c:v>
                </c:pt>
                <c:pt idx="39">
                  <c:v>2.6607538802660754E-2</c:v>
                </c:pt>
                <c:pt idx="40">
                  <c:v>2.5974025974025976E-2</c:v>
                </c:pt>
                <c:pt idx="41">
                  <c:v>2.5369978858350947E-2</c:v>
                </c:pt>
                <c:pt idx="42">
                  <c:v>2.4793388429752063E-2</c:v>
                </c:pt>
                <c:pt idx="43">
                  <c:v>2.4242424242424239E-2</c:v>
                </c:pt>
                <c:pt idx="44">
                  <c:v>2.3715415019762844E-2</c:v>
                </c:pt>
                <c:pt idx="45">
                  <c:v>2.321083172147002E-2</c:v>
                </c:pt>
                <c:pt idx="46">
                  <c:v>2.2727272727272724E-2</c:v>
                </c:pt>
                <c:pt idx="47">
                  <c:v>2.2263450834879402E-2</c:v>
                </c:pt>
                <c:pt idx="48">
                  <c:v>2.1818181818181816E-2</c:v>
                </c:pt>
                <c:pt idx="49">
                  <c:v>2.1390374331550801E-2</c:v>
                </c:pt>
                <c:pt idx="50">
                  <c:v>2.097902097902098E-2</c:v>
                </c:pt>
                <c:pt idx="51">
                  <c:v>2.0583190394511147E-2</c:v>
                </c:pt>
                <c:pt idx="52">
                  <c:v>2.02020202020202E-2</c:v>
                </c:pt>
                <c:pt idx="53">
                  <c:v>1.9834710743801651E-2</c:v>
                </c:pt>
                <c:pt idx="54">
                  <c:v>1.9480519480519477E-2</c:v>
                </c:pt>
                <c:pt idx="55">
                  <c:v>1.9138755980861243E-2</c:v>
                </c:pt>
                <c:pt idx="56">
                  <c:v>1.8808777429467082E-2</c:v>
                </c:pt>
                <c:pt idx="57">
                  <c:v>1.8489984591679505E-2</c:v>
                </c:pt>
                <c:pt idx="58">
                  <c:v>1.8181818181818181E-2</c:v>
                </c:pt>
                <c:pt idx="59">
                  <c:v>1.7883755588673618E-2</c:v>
                </c:pt>
                <c:pt idx="60">
                  <c:v>1.7595307917888565E-2</c:v>
                </c:pt>
                <c:pt idx="61">
                  <c:v>1.7316017316017313E-2</c:v>
                </c:pt>
                <c:pt idx="62">
                  <c:v>1.7045454545454544E-2</c:v>
                </c:pt>
                <c:pt idx="63">
                  <c:v>1.6783216783216783E-2</c:v>
                </c:pt>
                <c:pt idx="64">
                  <c:v>1.6528925619834708E-2</c:v>
                </c:pt>
                <c:pt idx="65">
                  <c:v>1.6282225237449117E-2</c:v>
                </c:pt>
                <c:pt idx="66">
                  <c:v>1.60427807486631E-2</c:v>
                </c:pt>
                <c:pt idx="67">
                  <c:v>1.5810276679841896E-2</c:v>
                </c:pt>
                <c:pt idx="68">
                  <c:v>1.5584415584415584E-2</c:v>
                </c:pt>
                <c:pt idx="69">
                  <c:v>1.5364916773367475E-2</c:v>
                </c:pt>
                <c:pt idx="70">
                  <c:v>1.5151515151515152E-2</c:v>
                </c:pt>
                <c:pt idx="71">
                  <c:v>1.4943960149439599E-2</c:v>
                </c:pt>
                <c:pt idx="72">
                  <c:v>1.4742014742014743E-2</c:v>
                </c:pt>
                <c:pt idx="73">
                  <c:v>1.4545454545454545E-2</c:v>
                </c:pt>
                <c:pt idx="74">
                  <c:v>1.435406698564593E-2</c:v>
                </c:pt>
                <c:pt idx="75">
                  <c:v>1.4167650531286895E-2</c:v>
                </c:pt>
                <c:pt idx="76">
                  <c:v>1.3986013986013984E-2</c:v>
                </c:pt>
                <c:pt idx="77">
                  <c:v>1.3808975834292289E-2</c:v>
                </c:pt>
                <c:pt idx="78">
                  <c:v>1.3636363636363636E-2</c:v>
                </c:pt>
                <c:pt idx="79">
                  <c:v>1.3468013468013466E-2</c:v>
                </c:pt>
                <c:pt idx="80">
                  <c:v>1.3303769401330377E-2</c:v>
                </c:pt>
                <c:pt idx="81">
                  <c:v>1.3143483023001093E-2</c:v>
                </c:pt>
                <c:pt idx="82">
                  <c:v>1.2987012987012988E-2</c:v>
                </c:pt>
                <c:pt idx="83">
                  <c:v>1.283422459893048E-2</c:v>
                </c:pt>
                <c:pt idx="84">
                  <c:v>1.2684989429175474E-2</c:v>
                </c:pt>
                <c:pt idx="85">
                  <c:v>1.2539184952978056E-2</c:v>
                </c:pt>
                <c:pt idx="86">
                  <c:v>1.2396694214876032E-2</c:v>
                </c:pt>
                <c:pt idx="87">
                  <c:v>1.2257405515832482E-2</c:v>
                </c:pt>
                <c:pt idx="88">
                  <c:v>1.2121212121212119E-2</c:v>
                </c:pt>
                <c:pt idx="89">
                  <c:v>1.1988011988011986E-2</c:v>
                </c:pt>
                <c:pt idx="90">
                  <c:v>1.1857707509881422E-2</c:v>
                </c:pt>
                <c:pt idx="91">
                  <c:v>1.1730205278592374E-2</c:v>
                </c:pt>
                <c:pt idx="92">
                  <c:v>1.160541586073501E-2</c:v>
                </c:pt>
                <c:pt idx="93">
                  <c:v>1.1483253588516745E-2</c:v>
                </c:pt>
                <c:pt idx="94">
                  <c:v>1.1363636363636362E-2</c:v>
                </c:pt>
                <c:pt idx="95">
                  <c:v>1.1246485473289597E-2</c:v>
                </c:pt>
                <c:pt idx="96">
                  <c:v>1.1131725417439701E-2</c:v>
                </c:pt>
                <c:pt idx="97">
                  <c:v>1.1019283746556474E-2</c:v>
                </c:pt>
                <c:pt idx="98">
                  <c:v>1.0909090909090908E-2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324-48B0-B875-EC45CCDC751D}"/>
            </c:ext>
          </c:extLst>
        </c:ser>
        <c:ser>
          <c:idx val="1"/>
          <c:order val="1"/>
          <c:tx>
            <c:strRef>
              <c:f>'Escenari 1'!$F$20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1'!$F$21:$F$120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324-48B0-B875-EC45CCDC751D}"/>
            </c:ext>
          </c:extLst>
        </c:ser>
        <c:ser>
          <c:idx val="2"/>
          <c:order val="2"/>
          <c:tx>
            <c:strRef>
              <c:f>'Escenari 1'!$G$20</c:f>
              <c:strCache>
                <c:ptCount val="1"/>
                <c:pt idx="0">
                  <c:v>Terciari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  <c:extLst xmlns:c15="http://schemas.microsoft.com/office/drawing/2012/chart"/>
            </c:numRef>
          </c:xVal>
          <c:yVal>
            <c:numRef>
              <c:f>'Escenari 1'!$G$22:$G$120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0.96969696969696972</c:v>
                </c:pt>
                <c:pt idx="14">
                  <c:v>0.90909090909090906</c:v>
                </c:pt>
                <c:pt idx="15">
                  <c:v>0.85561497326203195</c:v>
                </c:pt>
                <c:pt idx="16">
                  <c:v>0.80808080808080807</c:v>
                </c:pt>
                <c:pt idx="17">
                  <c:v>0.76555023923444965</c:v>
                </c:pt>
                <c:pt idx="18">
                  <c:v>0.72727272727272729</c:v>
                </c:pt>
                <c:pt idx="19">
                  <c:v>0.69264069264069261</c:v>
                </c:pt>
                <c:pt idx="20">
                  <c:v>0.66115702479338834</c:v>
                </c:pt>
                <c:pt idx="21">
                  <c:v>0.6324110671936759</c:v>
                </c:pt>
                <c:pt idx="22">
                  <c:v>0.60606060606060597</c:v>
                </c:pt>
                <c:pt idx="23">
                  <c:v>0.58181818181818179</c:v>
                </c:pt>
                <c:pt idx="24">
                  <c:v>0.55944055944055948</c:v>
                </c:pt>
                <c:pt idx="25">
                  <c:v>0.5387205387205386</c:v>
                </c:pt>
                <c:pt idx="26">
                  <c:v>0.51948051948051943</c:v>
                </c:pt>
                <c:pt idx="27">
                  <c:v>0.50156739811912221</c:v>
                </c:pt>
                <c:pt idx="28">
                  <c:v>0.48484848484848486</c:v>
                </c:pt>
                <c:pt idx="29">
                  <c:v>0.46920821114369504</c:v>
                </c:pt>
                <c:pt idx="30">
                  <c:v>0.45454545454545453</c:v>
                </c:pt>
                <c:pt idx="31">
                  <c:v>0.44077134986225885</c:v>
                </c:pt>
                <c:pt idx="32">
                  <c:v>0.42780748663101598</c:v>
                </c:pt>
                <c:pt idx="33">
                  <c:v>0.41558441558441561</c:v>
                </c:pt>
                <c:pt idx="34">
                  <c:v>0.40404040404040403</c:v>
                </c:pt>
                <c:pt idx="35">
                  <c:v>0.3931203931203931</c:v>
                </c:pt>
                <c:pt idx="36">
                  <c:v>0.38277511961722482</c:v>
                </c:pt>
                <c:pt idx="37">
                  <c:v>0.37296037296037288</c:v>
                </c:pt>
                <c:pt idx="38">
                  <c:v>0.36363636363636365</c:v>
                </c:pt>
                <c:pt idx="39">
                  <c:v>0.35476718403547675</c:v>
                </c:pt>
                <c:pt idx="40">
                  <c:v>0.34632034632034631</c:v>
                </c:pt>
                <c:pt idx="41">
                  <c:v>0.33826638477801263</c:v>
                </c:pt>
                <c:pt idx="42">
                  <c:v>0.33057851239669417</c:v>
                </c:pt>
                <c:pt idx="43">
                  <c:v>0.3232323232323232</c:v>
                </c:pt>
                <c:pt idx="44">
                  <c:v>0.31620553359683795</c:v>
                </c:pt>
                <c:pt idx="45">
                  <c:v>0.30947775628626695</c:v>
                </c:pt>
                <c:pt idx="46">
                  <c:v>0.30303030303030298</c:v>
                </c:pt>
                <c:pt idx="47">
                  <c:v>0.29684601113172537</c:v>
                </c:pt>
                <c:pt idx="48">
                  <c:v>0.29090909090909089</c:v>
                </c:pt>
                <c:pt idx="49">
                  <c:v>0.28520499108734404</c:v>
                </c:pt>
                <c:pt idx="50">
                  <c:v>0.27972027972027974</c:v>
                </c:pt>
                <c:pt idx="51">
                  <c:v>0.27444253859348194</c:v>
                </c:pt>
                <c:pt idx="52">
                  <c:v>0.2693602693602693</c:v>
                </c:pt>
                <c:pt idx="53">
                  <c:v>0.26446280991735532</c:v>
                </c:pt>
                <c:pt idx="54">
                  <c:v>0.25974025974025972</c:v>
                </c:pt>
                <c:pt idx="55">
                  <c:v>0.2551834130781499</c:v>
                </c:pt>
                <c:pt idx="56">
                  <c:v>0.2507836990595611</c:v>
                </c:pt>
                <c:pt idx="57">
                  <c:v>0.24653312788906007</c:v>
                </c:pt>
                <c:pt idx="58">
                  <c:v>0.24242424242424243</c:v>
                </c:pt>
                <c:pt idx="59">
                  <c:v>0.23845007451564823</c:v>
                </c:pt>
                <c:pt idx="60">
                  <c:v>0.23460410557184752</c:v>
                </c:pt>
                <c:pt idx="61">
                  <c:v>0.23088023088023082</c:v>
                </c:pt>
                <c:pt idx="62">
                  <c:v>0.22727272727272727</c:v>
                </c:pt>
                <c:pt idx="63">
                  <c:v>0.22377622377622378</c:v>
                </c:pt>
                <c:pt idx="64">
                  <c:v>0.22038567493112943</c:v>
                </c:pt>
                <c:pt idx="65">
                  <c:v>0.21709633649932158</c:v>
                </c:pt>
                <c:pt idx="66">
                  <c:v>0.21390374331550799</c:v>
                </c:pt>
                <c:pt idx="67">
                  <c:v>0.21080368906455862</c:v>
                </c:pt>
                <c:pt idx="68">
                  <c:v>0.20779220779220781</c:v>
                </c:pt>
                <c:pt idx="69">
                  <c:v>0.204865556978233</c:v>
                </c:pt>
                <c:pt idx="70">
                  <c:v>0.20202020202020202</c:v>
                </c:pt>
                <c:pt idx="71">
                  <c:v>0.19925280199252798</c:v>
                </c:pt>
                <c:pt idx="72">
                  <c:v>0.19656019656019655</c:v>
                </c:pt>
                <c:pt idx="73">
                  <c:v>0.19393939393939394</c:v>
                </c:pt>
                <c:pt idx="74">
                  <c:v>0.19138755980861241</c:v>
                </c:pt>
                <c:pt idx="75">
                  <c:v>0.18890200708382526</c:v>
                </c:pt>
                <c:pt idx="76">
                  <c:v>0.18648018648018644</c:v>
                </c:pt>
                <c:pt idx="77">
                  <c:v>0.18411967779056387</c:v>
                </c:pt>
                <c:pt idx="78">
                  <c:v>0.18181818181818182</c:v>
                </c:pt>
                <c:pt idx="79">
                  <c:v>0.1795735129068462</c:v>
                </c:pt>
                <c:pt idx="80">
                  <c:v>0.17738359201773837</c:v>
                </c:pt>
                <c:pt idx="81">
                  <c:v>0.17524644030668124</c:v>
                </c:pt>
                <c:pt idx="82">
                  <c:v>0.17316017316017315</c:v>
                </c:pt>
                <c:pt idx="83">
                  <c:v>0.17112299465240638</c:v>
                </c:pt>
                <c:pt idx="84">
                  <c:v>0.16913319238900631</c:v>
                </c:pt>
                <c:pt idx="85">
                  <c:v>0.16718913270637409</c:v>
                </c:pt>
                <c:pt idx="86">
                  <c:v>0.16528925619834708</c:v>
                </c:pt>
                <c:pt idx="87">
                  <c:v>0.16343207354443309</c:v>
                </c:pt>
                <c:pt idx="88">
                  <c:v>0.1616161616161616</c:v>
                </c:pt>
                <c:pt idx="89">
                  <c:v>0.15984015984015981</c:v>
                </c:pt>
                <c:pt idx="90">
                  <c:v>0.15810276679841898</c:v>
                </c:pt>
                <c:pt idx="91">
                  <c:v>0.15640273704789831</c:v>
                </c:pt>
                <c:pt idx="92">
                  <c:v>0.15473887814313347</c:v>
                </c:pt>
                <c:pt idx="93">
                  <c:v>0.15311004784688992</c:v>
                </c:pt>
                <c:pt idx="94">
                  <c:v>0.15151515151515149</c:v>
                </c:pt>
                <c:pt idx="95">
                  <c:v>0.14995313964386128</c:v>
                </c:pt>
                <c:pt idx="96">
                  <c:v>0.14842300556586269</c:v>
                </c:pt>
                <c:pt idx="97">
                  <c:v>0.14692378328741965</c:v>
                </c:pt>
                <c:pt idx="98">
                  <c:v>0.14545454545454545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D324-48B0-B875-EC45CCDC7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1'!$K$20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1'!$K$22:$K$120</c:f>
              <c:numCache>
                <c:formatCode>0%</c:formatCode>
                <c:ptCount val="99"/>
                <c:pt idx="0">
                  <c:v>0.72727272727272729</c:v>
                </c:pt>
                <c:pt idx="1">
                  <c:v>0.48484848484848481</c:v>
                </c:pt>
                <c:pt idx="2">
                  <c:v>0.36363636363636365</c:v>
                </c:pt>
                <c:pt idx="3">
                  <c:v>0.29090909090909089</c:v>
                </c:pt>
                <c:pt idx="4">
                  <c:v>0.2424242424242424</c:v>
                </c:pt>
                <c:pt idx="5">
                  <c:v>0.20779220779220778</c:v>
                </c:pt>
                <c:pt idx="6">
                  <c:v>0.18181818181818182</c:v>
                </c:pt>
                <c:pt idx="7">
                  <c:v>0.16161616161616163</c:v>
                </c:pt>
                <c:pt idx="8">
                  <c:v>0.14545454545454545</c:v>
                </c:pt>
                <c:pt idx="9">
                  <c:v>0.13223140495867766</c:v>
                </c:pt>
                <c:pt idx="10">
                  <c:v>0.1212121212121212</c:v>
                </c:pt>
                <c:pt idx="11">
                  <c:v>0.11188811188811189</c:v>
                </c:pt>
                <c:pt idx="12">
                  <c:v>0.10389610389610389</c:v>
                </c:pt>
                <c:pt idx="13">
                  <c:v>9.696969696969697E-2</c:v>
                </c:pt>
                <c:pt idx="14">
                  <c:v>9.0909090909090912E-2</c:v>
                </c:pt>
                <c:pt idx="15">
                  <c:v>8.556149732620319E-2</c:v>
                </c:pt>
                <c:pt idx="16">
                  <c:v>8.0808080808080815E-2</c:v>
                </c:pt>
                <c:pt idx="17">
                  <c:v>7.6555023923444959E-2</c:v>
                </c:pt>
                <c:pt idx="18">
                  <c:v>7.2727272727272724E-2</c:v>
                </c:pt>
                <c:pt idx="19">
                  <c:v>6.9264069264069264E-2</c:v>
                </c:pt>
                <c:pt idx="20">
                  <c:v>6.6115702479338831E-2</c:v>
                </c:pt>
                <c:pt idx="21">
                  <c:v>6.3241106719367585E-2</c:v>
                </c:pt>
                <c:pt idx="22">
                  <c:v>6.0606060606060601E-2</c:v>
                </c:pt>
                <c:pt idx="23">
                  <c:v>5.8181818181818175E-2</c:v>
                </c:pt>
                <c:pt idx="24">
                  <c:v>5.5944055944055944E-2</c:v>
                </c:pt>
                <c:pt idx="25">
                  <c:v>5.3872053872053863E-2</c:v>
                </c:pt>
                <c:pt idx="26">
                  <c:v>5.1948051948051945E-2</c:v>
                </c:pt>
                <c:pt idx="27">
                  <c:v>5.0156739811912217E-2</c:v>
                </c:pt>
                <c:pt idx="28">
                  <c:v>4.8484848484848485E-2</c:v>
                </c:pt>
                <c:pt idx="29">
                  <c:v>4.6920821114369501E-2</c:v>
                </c:pt>
                <c:pt idx="30">
                  <c:v>4.5454545454545456E-2</c:v>
                </c:pt>
                <c:pt idx="31">
                  <c:v>4.407713498622589E-2</c:v>
                </c:pt>
                <c:pt idx="32">
                  <c:v>4.2780748663101595E-2</c:v>
                </c:pt>
                <c:pt idx="33">
                  <c:v>4.1558441558441558E-2</c:v>
                </c:pt>
                <c:pt idx="34">
                  <c:v>4.0404040404040407E-2</c:v>
                </c:pt>
                <c:pt idx="35">
                  <c:v>3.9312039312039311E-2</c:v>
                </c:pt>
                <c:pt idx="36">
                  <c:v>3.827751196172248E-2</c:v>
                </c:pt>
                <c:pt idx="37">
                  <c:v>3.7296037296037289E-2</c:v>
                </c:pt>
                <c:pt idx="38">
                  <c:v>3.6363636363636362E-2</c:v>
                </c:pt>
                <c:pt idx="39">
                  <c:v>3.5476718403547672E-2</c:v>
                </c:pt>
                <c:pt idx="40">
                  <c:v>3.4632034632034632E-2</c:v>
                </c:pt>
                <c:pt idx="41">
                  <c:v>3.3826638477801263E-2</c:v>
                </c:pt>
                <c:pt idx="42">
                  <c:v>3.3057851239669415E-2</c:v>
                </c:pt>
                <c:pt idx="43">
                  <c:v>3.2323232323232316E-2</c:v>
                </c:pt>
                <c:pt idx="44">
                  <c:v>3.1620553359683792E-2</c:v>
                </c:pt>
                <c:pt idx="45">
                  <c:v>3.0947775628626693E-2</c:v>
                </c:pt>
                <c:pt idx="46">
                  <c:v>3.03030303030303E-2</c:v>
                </c:pt>
                <c:pt idx="47">
                  <c:v>2.9684601113172539E-2</c:v>
                </c:pt>
                <c:pt idx="48">
                  <c:v>2.9090909090909087E-2</c:v>
                </c:pt>
                <c:pt idx="49">
                  <c:v>2.8520499108734401E-2</c:v>
                </c:pt>
                <c:pt idx="50">
                  <c:v>2.7972027972027972E-2</c:v>
                </c:pt>
                <c:pt idx="51">
                  <c:v>2.7444253859348195E-2</c:v>
                </c:pt>
                <c:pt idx="52">
                  <c:v>2.6936026936026931E-2</c:v>
                </c:pt>
                <c:pt idx="53">
                  <c:v>2.6446280991735533E-2</c:v>
                </c:pt>
                <c:pt idx="54">
                  <c:v>2.5974025974025972E-2</c:v>
                </c:pt>
                <c:pt idx="55">
                  <c:v>2.5518341307814992E-2</c:v>
                </c:pt>
                <c:pt idx="56">
                  <c:v>2.5078369905956108E-2</c:v>
                </c:pt>
                <c:pt idx="57">
                  <c:v>2.4653312788906007E-2</c:v>
                </c:pt>
                <c:pt idx="58">
                  <c:v>2.4242424242424242E-2</c:v>
                </c:pt>
                <c:pt idx="59">
                  <c:v>2.3845007451564825E-2</c:v>
                </c:pt>
                <c:pt idx="60">
                  <c:v>2.3460410557184751E-2</c:v>
                </c:pt>
                <c:pt idx="61">
                  <c:v>2.3088023088023085E-2</c:v>
                </c:pt>
                <c:pt idx="62">
                  <c:v>2.2727272727272728E-2</c:v>
                </c:pt>
                <c:pt idx="63">
                  <c:v>2.2377622377622378E-2</c:v>
                </c:pt>
                <c:pt idx="64">
                  <c:v>2.2038567493112945E-2</c:v>
                </c:pt>
                <c:pt idx="65">
                  <c:v>2.1709633649932156E-2</c:v>
                </c:pt>
                <c:pt idx="66">
                  <c:v>2.1390374331550797E-2</c:v>
                </c:pt>
                <c:pt idx="67">
                  <c:v>2.1080368906455864E-2</c:v>
                </c:pt>
                <c:pt idx="68">
                  <c:v>2.0779220779220779E-2</c:v>
                </c:pt>
                <c:pt idx="69">
                  <c:v>2.0486555697823299E-2</c:v>
                </c:pt>
                <c:pt idx="70">
                  <c:v>2.0202020202020204E-2</c:v>
                </c:pt>
                <c:pt idx="71">
                  <c:v>1.9925280199252798E-2</c:v>
                </c:pt>
                <c:pt idx="72">
                  <c:v>1.9656019656019656E-2</c:v>
                </c:pt>
                <c:pt idx="73">
                  <c:v>1.9393939393939394E-2</c:v>
                </c:pt>
                <c:pt idx="74">
                  <c:v>1.913875598086124E-2</c:v>
                </c:pt>
                <c:pt idx="75">
                  <c:v>1.8890200708382526E-2</c:v>
                </c:pt>
                <c:pt idx="76">
                  <c:v>1.8648018648018645E-2</c:v>
                </c:pt>
                <c:pt idx="77">
                  <c:v>1.8411967779056387E-2</c:v>
                </c:pt>
                <c:pt idx="78">
                  <c:v>1.8181818181818181E-2</c:v>
                </c:pt>
                <c:pt idx="79">
                  <c:v>1.7957351290684622E-2</c:v>
                </c:pt>
                <c:pt idx="80">
                  <c:v>1.7738359201773836E-2</c:v>
                </c:pt>
                <c:pt idx="81">
                  <c:v>1.7524644030668123E-2</c:v>
                </c:pt>
                <c:pt idx="82">
                  <c:v>1.7316017316017316E-2</c:v>
                </c:pt>
                <c:pt idx="83">
                  <c:v>1.7112299465240639E-2</c:v>
                </c:pt>
                <c:pt idx="84">
                  <c:v>1.6913319238900631E-2</c:v>
                </c:pt>
                <c:pt idx="85">
                  <c:v>1.671891327063741E-2</c:v>
                </c:pt>
                <c:pt idx="86">
                  <c:v>1.6528925619834708E-2</c:v>
                </c:pt>
                <c:pt idx="87">
                  <c:v>1.634320735444331E-2</c:v>
                </c:pt>
                <c:pt idx="88">
                  <c:v>1.6161616161616158E-2</c:v>
                </c:pt>
                <c:pt idx="89">
                  <c:v>1.5984015984015981E-2</c:v>
                </c:pt>
                <c:pt idx="90">
                  <c:v>1.5810276679841896E-2</c:v>
                </c:pt>
                <c:pt idx="91">
                  <c:v>1.564027370478983E-2</c:v>
                </c:pt>
                <c:pt idx="92">
                  <c:v>1.5473887814313346E-2</c:v>
                </c:pt>
                <c:pt idx="93">
                  <c:v>1.5311004784688994E-2</c:v>
                </c:pt>
                <c:pt idx="94">
                  <c:v>1.515151515151515E-2</c:v>
                </c:pt>
                <c:pt idx="95">
                  <c:v>1.499531396438613E-2</c:v>
                </c:pt>
                <c:pt idx="96">
                  <c:v>1.4842300556586269E-2</c:v>
                </c:pt>
                <c:pt idx="97">
                  <c:v>1.4692378328741965E-2</c:v>
                </c:pt>
                <c:pt idx="98">
                  <c:v>1.4545454545454544E-2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461-4BC7-BC56-CBFCDD52BD21}"/>
            </c:ext>
          </c:extLst>
        </c:ser>
        <c:ser>
          <c:idx val="1"/>
          <c:order val="1"/>
          <c:tx>
            <c:strRef>
              <c:f>'Escenari 1'!$L$20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1'!$L$21:$L$120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461-4BC7-BC56-CBFCDD52BD21}"/>
            </c:ext>
          </c:extLst>
        </c:ser>
        <c:ser>
          <c:idx val="2"/>
          <c:order val="2"/>
          <c:tx>
            <c:strRef>
              <c:f>'Escenari 1'!$M$20</c:f>
              <c:strCache>
                <c:ptCount val="1"/>
                <c:pt idx="0">
                  <c:v>Terciari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1'!$A$22:$A$120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  <c:extLst xmlns:c15="http://schemas.microsoft.com/office/drawing/2012/chart"/>
            </c:numRef>
          </c:xVal>
          <c:yVal>
            <c:numRef>
              <c:f>'Escenari 1'!$M$22:$M$120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0.96969696969696972</c:v>
                </c:pt>
                <c:pt idx="29">
                  <c:v>0.93841642228739008</c:v>
                </c:pt>
                <c:pt idx="30">
                  <c:v>0.90909090909090906</c:v>
                </c:pt>
                <c:pt idx="31">
                  <c:v>0.88154269972451771</c:v>
                </c:pt>
                <c:pt idx="32">
                  <c:v>0.85561497326203195</c:v>
                </c:pt>
                <c:pt idx="33">
                  <c:v>0.83116883116883122</c:v>
                </c:pt>
                <c:pt idx="34">
                  <c:v>0.80808080808080807</c:v>
                </c:pt>
                <c:pt idx="35">
                  <c:v>0.78624078624078619</c:v>
                </c:pt>
                <c:pt idx="36">
                  <c:v>0.76555023923444965</c:v>
                </c:pt>
                <c:pt idx="37">
                  <c:v>0.74592074592074575</c:v>
                </c:pt>
                <c:pt idx="38">
                  <c:v>0.72727272727272729</c:v>
                </c:pt>
                <c:pt idx="39">
                  <c:v>0.70953436807095349</c:v>
                </c:pt>
                <c:pt idx="40">
                  <c:v>0.69264069264069261</c:v>
                </c:pt>
                <c:pt idx="41">
                  <c:v>0.67653276955602526</c:v>
                </c:pt>
                <c:pt idx="42">
                  <c:v>0.66115702479338834</c:v>
                </c:pt>
                <c:pt idx="43">
                  <c:v>0.64646464646464641</c:v>
                </c:pt>
                <c:pt idx="44">
                  <c:v>0.6324110671936759</c:v>
                </c:pt>
                <c:pt idx="45">
                  <c:v>0.61895551257253389</c:v>
                </c:pt>
                <c:pt idx="46">
                  <c:v>0.60606060606060597</c:v>
                </c:pt>
                <c:pt idx="47">
                  <c:v>0.59369202226345075</c:v>
                </c:pt>
                <c:pt idx="48">
                  <c:v>0.58181818181818179</c:v>
                </c:pt>
                <c:pt idx="49">
                  <c:v>0.57040998217468808</c:v>
                </c:pt>
                <c:pt idx="50">
                  <c:v>0.55944055944055948</c:v>
                </c:pt>
                <c:pt idx="51">
                  <c:v>0.54888507718696389</c:v>
                </c:pt>
                <c:pt idx="52">
                  <c:v>0.5387205387205386</c:v>
                </c:pt>
                <c:pt idx="53">
                  <c:v>0.52892561983471065</c:v>
                </c:pt>
                <c:pt idx="54">
                  <c:v>0.51948051948051943</c:v>
                </c:pt>
                <c:pt idx="55">
                  <c:v>0.5103668261562998</c:v>
                </c:pt>
                <c:pt idx="56">
                  <c:v>0.50156739811912221</c:v>
                </c:pt>
                <c:pt idx="57">
                  <c:v>0.49306625577812013</c:v>
                </c:pt>
                <c:pt idx="58">
                  <c:v>0.48484848484848486</c:v>
                </c:pt>
                <c:pt idx="59">
                  <c:v>0.47690014903129646</c:v>
                </c:pt>
                <c:pt idx="60">
                  <c:v>0.46920821114369504</c:v>
                </c:pt>
                <c:pt idx="61">
                  <c:v>0.46176046176046165</c:v>
                </c:pt>
                <c:pt idx="62">
                  <c:v>0.45454545454545453</c:v>
                </c:pt>
                <c:pt idx="63">
                  <c:v>0.44755244755244755</c:v>
                </c:pt>
                <c:pt idx="64">
                  <c:v>0.44077134986225885</c:v>
                </c:pt>
                <c:pt idx="65">
                  <c:v>0.43419267299864317</c:v>
                </c:pt>
                <c:pt idx="66">
                  <c:v>0.42780748663101598</c:v>
                </c:pt>
                <c:pt idx="67">
                  <c:v>0.42160737812911725</c:v>
                </c:pt>
                <c:pt idx="68">
                  <c:v>0.41558441558441561</c:v>
                </c:pt>
                <c:pt idx="69">
                  <c:v>0.409731113956466</c:v>
                </c:pt>
                <c:pt idx="70">
                  <c:v>0.40404040404040403</c:v>
                </c:pt>
                <c:pt idx="71">
                  <c:v>0.39850560398505597</c:v>
                </c:pt>
                <c:pt idx="72">
                  <c:v>0.3931203931203931</c:v>
                </c:pt>
                <c:pt idx="73">
                  <c:v>0.38787878787878788</c:v>
                </c:pt>
                <c:pt idx="74">
                  <c:v>0.38277511961722482</c:v>
                </c:pt>
                <c:pt idx="75">
                  <c:v>0.37780401416765053</c:v>
                </c:pt>
                <c:pt idx="76">
                  <c:v>0.37296037296037288</c:v>
                </c:pt>
                <c:pt idx="77">
                  <c:v>0.36823935558112775</c:v>
                </c:pt>
                <c:pt idx="78">
                  <c:v>0.36363636363636365</c:v>
                </c:pt>
                <c:pt idx="79">
                  <c:v>0.3591470258136924</c:v>
                </c:pt>
                <c:pt idx="80">
                  <c:v>0.35476718403547675</c:v>
                </c:pt>
                <c:pt idx="81">
                  <c:v>0.35049288061336248</c:v>
                </c:pt>
                <c:pt idx="82">
                  <c:v>0.34632034632034631</c:v>
                </c:pt>
                <c:pt idx="83">
                  <c:v>0.34224598930481276</c:v>
                </c:pt>
                <c:pt idx="84">
                  <c:v>0.33826638477801263</c:v>
                </c:pt>
                <c:pt idx="85">
                  <c:v>0.33437826541274818</c:v>
                </c:pt>
                <c:pt idx="86">
                  <c:v>0.33057851239669417</c:v>
                </c:pt>
                <c:pt idx="87">
                  <c:v>0.32686414708886619</c:v>
                </c:pt>
                <c:pt idx="88">
                  <c:v>0.3232323232323232</c:v>
                </c:pt>
                <c:pt idx="89">
                  <c:v>0.31968031968031962</c:v>
                </c:pt>
                <c:pt idx="90">
                  <c:v>0.31620553359683795</c:v>
                </c:pt>
                <c:pt idx="91">
                  <c:v>0.31280547409579662</c:v>
                </c:pt>
                <c:pt idx="92">
                  <c:v>0.30947775628626695</c:v>
                </c:pt>
                <c:pt idx="93">
                  <c:v>0.30622009569377984</c:v>
                </c:pt>
                <c:pt idx="94">
                  <c:v>0.30303030303030298</c:v>
                </c:pt>
                <c:pt idx="95">
                  <c:v>0.29990627928772257</c:v>
                </c:pt>
                <c:pt idx="96">
                  <c:v>0.29684601113172537</c:v>
                </c:pt>
                <c:pt idx="97">
                  <c:v>0.29384756657483929</c:v>
                </c:pt>
                <c:pt idx="98">
                  <c:v>0.29090909090909089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9461-4BC7-BC56-CBFCDD52B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A i B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2'!$E$20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2'!$E$22:$E$120</c:f>
              <c:numCache>
                <c:formatCode>0%</c:formatCode>
                <c:ptCount val="99"/>
                <c:pt idx="0">
                  <c:v>0.43636363636363634</c:v>
                </c:pt>
                <c:pt idx="1">
                  <c:v>0.29090909090909089</c:v>
                </c:pt>
                <c:pt idx="2">
                  <c:v>0.21818181818181817</c:v>
                </c:pt>
                <c:pt idx="3">
                  <c:v>0.17454545454545456</c:v>
                </c:pt>
                <c:pt idx="4">
                  <c:v>0.14545454545454545</c:v>
                </c:pt>
                <c:pt idx="5">
                  <c:v>0.12467532467532466</c:v>
                </c:pt>
                <c:pt idx="6">
                  <c:v>0.10909090909090909</c:v>
                </c:pt>
                <c:pt idx="7">
                  <c:v>9.696969696969697E-2</c:v>
                </c:pt>
                <c:pt idx="8">
                  <c:v>8.727272727272728E-2</c:v>
                </c:pt>
                <c:pt idx="9">
                  <c:v>7.9338842975206603E-2</c:v>
                </c:pt>
                <c:pt idx="10">
                  <c:v>7.2727272727272724E-2</c:v>
                </c:pt>
                <c:pt idx="11">
                  <c:v>6.7132867132867133E-2</c:v>
                </c:pt>
                <c:pt idx="12">
                  <c:v>6.2337662337662331E-2</c:v>
                </c:pt>
                <c:pt idx="13">
                  <c:v>5.8181818181818182E-2</c:v>
                </c:pt>
                <c:pt idx="14">
                  <c:v>5.4545454545454543E-2</c:v>
                </c:pt>
                <c:pt idx="15">
                  <c:v>5.1336898395721912E-2</c:v>
                </c:pt>
                <c:pt idx="16">
                  <c:v>4.8484848484848485E-2</c:v>
                </c:pt>
                <c:pt idx="17">
                  <c:v>4.5933014354066978E-2</c:v>
                </c:pt>
                <c:pt idx="18">
                  <c:v>4.363636363636364E-2</c:v>
                </c:pt>
                <c:pt idx="19">
                  <c:v>4.1558441558441558E-2</c:v>
                </c:pt>
                <c:pt idx="20">
                  <c:v>3.9669421487603301E-2</c:v>
                </c:pt>
                <c:pt idx="21">
                  <c:v>3.7944664031620556E-2</c:v>
                </c:pt>
                <c:pt idx="22">
                  <c:v>3.6363636363636362E-2</c:v>
                </c:pt>
                <c:pt idx="23">
                  <c:v>3.4909090909090904E-2</c:v>
                </c:pt>
                <c:pt idx="24">
                  <c:v>3.3566433566433566E-2</c:v>
                </c:pt>
                <c:pt idx="25">
                  <c:v>3.2323232323232316E-2</c:v>
                </c:pt>
                <c:pt idx="26">
                  <c:v>3.1168831168831165E-2</c:v>
                </c:pt>
                <c:pt idx="27">
                  <c:v>3.0094043887147332E-2</c:v>
                </c:pt>
                <c:pt idx="28">
                  <c:v>2.9090909090909091E-2</c:v>
                </c:pt>
                <c:pt idx="29">
                  <c:v>2.8152492668621701E-2</c:v>
                </c:pt>
                <c:pt idx="30">
                  <c:v>2.7272727272727271E-2</c:v>
                </c:pt>
                <c:pt idx="31">
                  <c:v>2.6446280991735533E-2</c:v>
                </c:pt>
                <c:pt idx="32">
                  <c:v>2.5668449197860956E-2</c:v>
                </c:pt>
                <c:pt idx="33">
                  <c:v>2.4935064935064935E-2</c:v>
                </c:pt>
                <c:pt idx="34">
                  <c:v>2.4242424242424242E-2</c:v>
                </c:pt>
                <c:pt idx="35">
                  <c:v>2.3587223587223587E-2</c:v>
                </c:pt>
                <c:pt idx="36">
                  <c:v>2.2966507177033489E-2</c:v>
                </c:pt>
                <c:pt idx="37">
                  <c:v>2.2377622377622374E-2</c:v>
                </c:pt>
                <c:pt idx="38">
                  <c:v>2.181818181818182E-2</c:v>
                </c:pt>
                <c:pt idx="39">
                  <c:v>2.1286031042128603E-2</c:v>
                </c:pt>
                <c:pt idx="40">
                  <c:v>2.0779220779220779E-2</c:v>
                </c:pt>
                <c:pt idx="41">
                  <c:v>2.0295983086680756E-2</c:v>
                </c:pt>
                <c:pt idx="42">
                  <c:v>1.9834710743801651E-2</c:v>
                </c:pt>
                <c:pt idx="43">
                  <c:v>1.939393939393939E-2</c:v>
                </c:pt>
                <c:pt idx="44">
                  <c:v>1.8972332015810278E-2</c:v>
                </c:pt>
                <c:pt idx="45">
                  <c:v>1.8568665377176014E-2</c:v>
                </c:pt>
                <c:pt idx="46">
                  <c:v>1.8181818181818181E-2</c:v>
                </c:pt>
                <c:pt idx="47">
                  <c:v>1.7810760667903523E-2</c:v>
                </c:pt>
                <c:pt idx="48">
                  <c:v>1.7454545454545452E-2</c:v>
                </c:pt>
                <c:pt idx="49">
                  <c:v>1.7112299465240642E-2</c:v>
                </c:pt>
                <c:pt idx="50">
                  <c:v>1.6783216783216783E-2</c:v>
                </c:pt>
                <c:pt idx="51">
                  <c:v>1.6466552315608916E-2</c:v>
                </c:pt>
                <c:pt idx="52">
                  <c:v>1.6161616161616158E-2</c:v>
                </c:pt>
                <c:pt idx="53">
                  <c:v>1.5867768595041319E-2</c:v>
                </c:pt>
                <c:pt idx="54">
                  <c:v>1.5584415584415583E-2</c:v>
                </c:pt>
                <c:pt idx="55">
                  <c:v>1.5311004784688996E-2</c:v>
                </c:pt>
                <c:pt idx="56">
                  <c:v>1.5047021943573666E-2</c:v>
                </c:pt>
                <c:pt idx="57">
                  <c:v>1.4791987673343604E-2</c:v>
                </c:pt>
                <c:pt idx="58">
                  <c:v>1.4545454545454545E-2</c:v>
                </c:pt>
                <c:pt idx="59">
                  <c:v>1.4307004470938894E-2</c:v>
                </c:pt>
                <c:pt idx="60">
                  <c:v>1.407624633431085E-2</c:v>
                </c:pt>
                <c:pt idx="61">
                  <c:v>1.3852813852813849E-2</c:v>
                </c:pt>
                <c:pt idx="62">
                  <c:v>1.3636363636363636E-2</c:v>
                </c:pt>
                <c:pt idx="63">
                  <c:v>1.3426573426573427E-2</c:v>
                </c:pt>
                <c:pt idx="64">
                  <c:v>1.3223140495867767E-2</c:v>
                </c:pt>
                <c:pt idx="65">
                  <c:v>1.3025780189959294E-2</c:v>
                </c:pt>
                <c:pt idx="66">
                  <c:v>1.2834224598930478E-2</c:v>
                </c:pt>
                <c:pt idx="67">
                  <c:v>1.2648221343873518E-2</c:v>
                </c:pt>
                <c:pt idx="68">
                  <c:v>1.2467532467532468E-2</c:v>
                </c:pt>
                <c:pt idx="69">
                  <c:v>1.229193341869398E-2</c:v>
                </c:pt>
                <c:pt idx="70">
                  <c:v>1.2121212121212121E-2</c:v>
                </c:pt>
                <c:pt idx="71">
                  <c:v>1.195516811955168E-2</c:v>
                </c:pt>
                <c:pt idx="72">
                  <c:v>1.1793611793611793E-2</c:v>
                </c:pt>
                <c:pt idx="73">
                  <c:v>1.1636363636363636E-2</c:v>
                </c:pt>
                <c:pt idx="74">
                  <c:v>1.1483253588516745E-2</c:v>
                </c:pt>
                <c:pt idx="75">
                  <c:v>1.1334120425029516E-2</c:v>
                </c:pt>
                <c:pt idx="76">
                  <c:v>1.1188811188811187E-2</c:v>
                </c:pt>
                <c:pt idx="77">
                  <c:v>1.1047180667433832E-2</c:v>
                </c:pt>
                <c:pt idx="78">
                  <c:v>1.090909090909091E-2</c:v>
                </c:pt>
                <c:pt idx="79">
                  <c:v>1.0774410774410773E-2</c:v>
                </c:pt>
                <c:pt idx="80">
                  <c:v>1.0643015521064302E-2</c:v>
                </c:pt>
                <c:pt idx="81">
                  <c:v>1.0514786418400875E-2</c:v>
                </c:pt>
                <c:pt idx="82">
                  <c:v>1.038961038961039E-2</c:v>
                </c:pt>
                <c:pt idx="83">
                  <c:v>1.0267379679144383E-2</c:v>
                </c:pt>
                <c:pt idx="84">
                  <c:v>1.0147991543340378E-2</c:v>
                </c:pt>
                <c:pt idx="85">
                  <c:v>1.0031347962382446E-2</c:v>
                </c:pt>
                <c:pt idx="86">
                  <c:v>9.9173553719008253E-3</c:v>
                </c:pt>
                <c:pt idx="87">
                  <c:v>9.8059244126659853E-3</c:v>
                </c:pt>
                <c:pt idx="88">
                  <c:v>9.6969696969696952E-3</c:v>
                </c:pt>
                <c:pt idx="89">
                  <c:v>9.5904095904095887E-3</c:v>
                </c:pt>
                <c:pt idx="90">
                  <c:v>9.4861660079051391E-3</c:v>
                </c:pt>
                <c:pt idx="91">
                  <c:v>9.3841642228738986E-3</c:v>
                </c:pt>
                <c:pt idx="92">
                  <c:v>9.2843326885880071E-3</c:v>
                </c:pt>
                <c:pt idx="93">
                  <c:v>9.1866028708133957E-3</c:v>
                </c:pt>
                <c:pt idx="94">
                  <c:v>9.0909090909090905E-3</c:v>
                </c:pt>
                <c:pt idx="95">
                  <c:v>8.9971883786316778E-3</c:v>
                </c:pt>
                <c:pt idx="96">
                  <c:v>8.9053803339517613E-3</c:v>
                </c:pt>
                <c:pt idx="97">
                  <c:v>8.8154269972451783E-3</c:v>
                </c:pt>
                <c:pt idx="98">
                  <c:v>8.7272727272727259E-3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84A-4FE1-8FB1-81E364DF49A7}"/>
            </c:ext>
          </c:extLst>
        </c:ser>
        <c:ser>
          <c:idx val="1"/>
          <c:order val="1"/>
          <c:tx>
            <c:strRef>
              <c:f>'Escenari 2'!$F$20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2'!$F$21:$F$120</c:f>
              <c:numCache>
                <c:formatCode>0%</c:formatCode>
                <c:ptCount val="100"/>
                <c:pt idx="0">
                  <c:v>1</c:v>
                </c:pt>
                <c:pt idx="1">
                  <c:v>0.72727272727272729</c:v>
                </c:pt>
                <c:pt idx="2">
                  <c:v>0.48484848484848481</c:v>
                </c:pt>
                <c:pt idx="3">
                  <c:v>0.36363636363636365</c:v>
                </c:pt>
                <c:pt idx="4">
                  <c:v>0.29090909090909089</c:v>
                </c:pt>
                <c:pt idx="5">
                  <c:v>0.2424242424242424</c:v>
                </c:pt>
                <c:pt idx="6">
                  <c:v>0.20779220779220778</c:v>
                </c:pt>
                <c:pt idx="7">
                  <c:v>0.18181818181818182</c:v>
                </c:pt>
                <c:pt idx="8">
                  <c:v>0.16161616161616163</c:v>
                </c:pt>
                <c:pt idx="9">
                  <c:v>0.14545454545454545</c:v>
                </c:pt>
                <c:pt idx="10">
                  <c:v>0.13223140495867766</c:v>
                </c:pt>
                <c:pt idx="11">
                  <c:v>0.1212121212121212</c:v>
                </c:pt>
                <c:pt idx="12">
                  <c:v>0.11188811188811189</c:v>
                </c:pt>
                <c:pt idx="13">
                  <c:v>0.10389610389610389</c:v>
                </c:pt>
                <c:pt idx="14">
                  <c:v>9.696969696969697E-2</c:v>
                </c:pt>
                <c:pt idx="15">
                  <c:v>9.0909090909090912E-2</c:v>
                </c:pt>
                <c:pt idx="16">
                  <c:v>8.556149732620319E-2</c:v>
                </c:pt>
                <c:pt idx="17">
                  <c:v>8.0808080808080815E-2</c:v>
                </c:pt>
                <c:pt idx="18">
                  <c:v>7.6555023923444959E-2</c:v>
                </c:pt>
                <c:pt idx="19">
                  <c:v>7.2727272727272724E-2</c:v>
                </c:pt>
                <c:pt idx="20">
                  <c:v>6.9264069264069264E-2</c:v>
                </c:pt>
                <c:pt idx="21">
                  <c:v>6.6115702479338831E-2</c:v>
                </c:pt>
                <c:pt idx="22">
                  <c:v>6.3241106719367585E-2</c:v>
                </c:pt>
                <c:pt idx="23">
                  <c:v>6.0606060606060601E-2</c:v>
                </c:pt>
                <c:pt idx="24">
                  <c:v>5.8181818181818175E-2</c:v>
                </c:pt>
                <c:pt idx="25">
                  <c:v>5.5944055944055944E-2</c:v>
                </c:pt>
                <c:pt idx="26">
                  <c:v>5.3872053872053863E-2</c:v>
                </c:pt>
                <c:pt idx="27">
                  <c:v>5.1948051948051945E-2</c:v>
                </c:pt>
                <c:pt idx="28">
                  <c:v>5.0156739811912217E-2</c:v>
                </c:pt>
                <c:pt idx="29">
                  <c:v>4.8484848484848485E-2</c:v>
                </c:pt>
                <c:pt idx="30">
                  <c:v>4.6920821114369501E-2</c:v>
                </c:pt>
                <c:pt idx="31">
                  <c:v>4.5454545454545456E-2</c:v>
                </c:pt>
                <c:pt idx="32">
                  <c:v>4.407713498622589E-2</c:v>
                </c:pt>
                <c:pt idx="33">
                  <c:v>4.2780748663101595E-2</c:v>
                </c:pt>
                <c:pt idx="34">
                  <c:v>4.1558441558441558E-2</c:v>
                </c:pt>
                <c:pt idx="35">
                  <c:v>4.0404040404040407E-2</c:v>
                </c:pt>
                <c:pt idx="36">
                  <c:v>3.9312039312039311E-2</c:v>
                </c:pt>
                <c:pt idx="37">
                  <c:v>3.827751196172248E-2</c:v>
                </c:pt>
                <c:pt idx="38">
                  <c:v>3.7296037296037289E-2</c:v>
                </c:pt>
                <c:pt idx="39">
                  <c:v>3.6363636363636362E-2</c:v>
                </c:pt>
                <c:pt idx="40">
                  <c:v>3.5476718403547672E-2</c:v>
                </c:pt>
                <c:pt idx="41">
                  <c:v>3.4632034632034632E-2</c:v>
                </c:pt>
                <c:pt idx="42">
                  <c:v>3.3826638477801263E-2</c:v>
                </c:pt>
                <c:pt idx="43">
                  <c:v>3.3057851239669415E-2</c:v>
                </c:pt>
                <c:pt idx="44">
                  <c:v>3.2323232323232316E-2</c:v>
                </c:pt>
                <c:pt idx="45">
                  <c:v>3.1620553359683792E-2</c:v>
                </c:pt>
                <c:pt idx="46">
                  <c:v>3.0947775628626693E-2</c:v>
                </c:pt>
                <c:pt idx="47">
                  <c:v>3.03030303030303E-2</c:v>
                </c:pt>
                <c:pt idx="48">
                  <c:v>2.9684601113172539E-2</c:v>
                </c:pt>
                <c:pt idx="49">
                  <c:v>2.9090909090909087E-2</c:v>
                </c:pt>
                <c:pt idx="50">
                  <c:v>2.8520499108734401E-2</c:v>
                </c:pt>
                <c:pt idx="51">
                  <c:v>2.7972027972027972E-2</c:v>
                </c:pt>
                <c:pt idx="52">
                  <c:v>2.7444253859348195E-2</c:v>
                </c:pt>
                <c:pt idx="53">
                  <c:v>2.6936026936026931E-2</c:v>
                </c:pt>
                <c:pt idx="54">
                  <c:v>2.6446280991735533E-2</c:v>
                </c:pt>
                <c:pt idx="55">
                  <c:v>2.5974025974025972E-2</c:v>
                </c:pt>
                <c:pt idx="56">
                  <c:v>2.5518341307814992E-2</c:v>
                </c:pt>
                <c:pt idx="57">
                  <c:v>2.5078369905956108E-2</c:v>
                </c:pt>
                <c:pt idx="58">
                  <c:v>2.4653312788906007E-2</c:v>
                </c:pt>
                <c:pt idx="59">
                  <c:v>2.4242424242424242E-2</c:v>
                </c:pt>
                <c:pt idx="60">
                  <c:v>2.3845007451564825E-2</c:v>
                </c:pt>
                <c:pt idx="61">
                  <c:v>2.3460410557184751E-2</c:v>
                </c:pt>
                <c:pt idx="62">
                  <c:v>2.3088023088023085E-2</c:v>
                </c:pt>
                <c:pt idx="63">
                  <c:v>2.2727272727272728E-2</c:v>
                </c:pt>
                <c:pt idx="64">
                  <c:v>2.2377622377622378E-2</c:v>
                </c:pt>
                <c:pt idx="65">
                  <c:v>2.2038567493112945E-2</c:v>
                </c:pt>
                <c:pt idx="66">
                  <c:v>2.1709633649932156E-2</c:v>
                </c:pt>
                <c:pt idx="67">
                  <c:v>2.1390374331550797E-2</c:v>
                </c:pt>
                <c:pt idx="68">
                  <c:v>2.1080368906455864E-2</c:v>
                </c:pt>
                <c:pt idx="69">
                  <c:v>2.0779220779220779E-2</c:v>
                </c:pt>
                <c:pt idx="70">
                  <c:v>2.0486555697823299E-2</c:v>
                </c:pt>
                <c:pt idx="71">
                  <c:v>2.0202020202020204E-2</c:v>
                </c:pt>
                <c:pt idx="72">
                  <c:v>1.9925280199252798E-2</c:v>
                </c:pt>
                <c:pt idx="73">
                  <c:v>1.9656019656019656E-2</c:v>
                </c:pt>
                <c:pt idx="74">
                  <c:v>1.9393939393939394E-2</c:v>
                </c:pt>
                <c:pt idx="75">
                  <c:v>1.913875598086124E-2</c:v>
                </c:pt>
                <c:pt idx="76">
                  <c:v>1.8890200708382526E-2</c:v>
                </c:pt>
                <c:pt idx="77">
                  <c:v>1.8648018648018645E-2</c:v>
                </c:pt>
                <c:pt idx="78">
                  <c:v>1.8411967779056387E-2</c:v>
                </c:pt>
                <c:pt idx="79">
                  <c:v>1.8181818181818181E-2</c:v>
                </c:pt>
                <c:pt idx="80">
                  <c:v>1.7957351290684622E-2</c:v>
                </c:pt>
                <c:pt idx="81">
                  <c:v>1.7738359201773836E-2</c:v>
                </c:pt>
                <c:pt idx="82">
                  <c:v>1.7524644030668123E-2</c:v>
                </c:pt>
                <c:pt idx="83">
                  <c:v>1.7316017316017316E-2</c:v>
                </c:pt>
                <c:pt idx="84">
                  <c:v>1.7112299465240639E-2</c:v>
                </c:pt>
                <c:pt idx="85">
                  <c:v>1.6913319238900631E-2</c:v>
                </c:pt>
                <c:pt idx="86">
                  <c:v>1.671891327063741E-2</c:v>
                </c:pt>
                <c:pt idx="87">
                  <c:v>1.6528925619834708E-2</c:v>
                </c:pt>
                <c:pt idx="88">
                  <c:v>1.634320735444331E-2</c:v>
                </c:pt>
                <c:pt idx="89">
                  <c:v>1.6161616161616158E-2</c:v>
                </c:pt>
                <c:pt idx="90">
                  <c:v>1.5984015984015981E-2</c:v>
                </c:pt>
                <c:pt idx="91">
                  <c:v>1.5810276679841896E-2</c:v>
                </c:pt>
                <c:pt idx="92">
                  <c:v>1.564027370478983E-2</c:v>
                </c:pt>
                <c:pt idx="93">
                  <c:v>1.5473887814313346E-2</c:v>
                </c:pt>
                <c:pt idx="94">
                  <c:v>1.5311004784688994E-2</c:v>
                </c:pt>
                <c:pt idx="95">
                  <c:v>1.515151515151515E-2</c:v>
                </c:pt>
                <c:pt idx="96">
                  <c:v>1.499531396438613E-2</c:v>
                </c:pt>
                <c:pt idx="97">
                  <c:v>1.4842300556586269E-2</c:v>
                </c:pt>
                <c:pt idx="98">
                  <c:v>1.4692378328741965E-2</c:v>
                </c:pt>
                <c:pt idx="99">
                  <c:v>1.4545454545454544E-2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84A-4FE1-8FB1-81E364DF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2'!$G$20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2'!$A$22:$A$120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2'!$G$22:$G$120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1</c:v>
                      </c:pt>
                      <c:pt idx="12">
                        <c:v>1</c:v>
                      </c:pt>
                      <c:pt idx="13">
                        <c:v>0.96969696969696972</c:v>
                      </c:pt>
                      <c:pt idx="14">
                        <c:v>0.90909090909090906</c:v>
                      </c:pt>
                      <c:pt idx="15">
                        <c:v>0.85561497326203195</c:v>
                      </c:pt>
                      <c:pt idx="16">
                        <c:v>0.80808080808080807</c:v>
                      </c:pt>
                      <c:pt idx="17">
                        <c:v>0.76555023923444965</c:v>
                      </c:pt>
                      <c:pt idx="18">
                        <c:v>0.72727272727272729</c:v>
                      </c:pt>
                      <c:pt idx="19">
                        <c:v>0.69264069264069261</c:v>
                      </c:pt>
                      <c:pt idx="20">
                        <c:v>0.66115702479338834</c:v>
                      </c:pt>
                      <c:pt idx="21">
                        <c:v>0.6324110671936759</c:v>
                      </c:pt>
                      <c:pt idx="22">
                        <c:v>0.60606060606060597</c:v>
                      </c:pt>
                      <c:pt idx="23">
                        <c:v>0.58181818181818179</c:v>
                      </c:pt>
                      <c:pt idx="24">
                        <c:v>0.55944055944055948</c:v>
                      </c:pt>
                      <c:pt idx="25">
                        <c:v>0.5387205387205386</c:v>
                      </c:pt>
                      <c:pt idx="26">
                        <c:v>0.51948051948051943</c:v>
                      </c:pt>
                      <c:pt idx="27">
                        <c:v>0.50156739811912221</c:v>
                      </c:pt>
                      <c:pt idx="28">
                        <c:v>0.48484848484848486</c:v>
                      </c:pt>
                      <c:pt idx="29">
                        <c:v>0.46920821114369504</c:v>
                      </c:pt>
                      <c:pt idx="30">
                        <c:v>0.45454545454545453</c:v>
                      </c:pt>
                      <c:pt idx="31">
                        <c:v>0.44077134986225885</c:v>
                      </c:pt>
                      <c:pt idx="32">
                        <c:v>0.42780748663101598</c:v>
                      </c:pt>
                      <c:pt idx="33">
                        <c:v>0.41558441558441561</c:v>
                      </c:pt>
                      <c:pt idx="34">
                        <c:v>0.40404040404040403</c:v>
                      </c:pt>
                      <c:pt idx="35">
                        <c:v>0.3931203931203931</c:v>
                      </c:pt>
                      <c:pt idx="36">
                        <c:v>0.38277511961722482</c:v>
                      </c:pt>
                      <c:pt idx="37">
                        <c:v>0.37296037296037288</c:v>
                      </c:pt>
                      <c:pt idx="38">
                        <c:v>0.36363636363636365</c:v>
                      </c:pt>
                      <c:pt idx="39">
                        <c:v>0.35476718403547675</c:v>
                      </c:pt>
                      <c:pt idx="40">
                        <c:v>0.34632034632034631</c:v>
                      </c:pt>
                      <c:pt idx="41">
                        <c:v>0.33826638477801263</c:v>
                      </c:pt>
                      <c:pt idx="42">
                        <c:v>0.33057851239669417</c:v>
                      </c:pt>
                      <c:pt idx="43">
                        <c:v>0.3232323232323232</c:v>
                      </c:pt>
                      <c:pt idx="44">
                        <c:v>0.31620553359683795</c:v>
                      </c:pt>
                      <c:pt idx="45">
                        <c:v>0.30947775628626695</c:v>
                      </c:pt>
                      <c:pt idx="46">
                        <c:v>0.30303030303030298</c:v>
                      </c:pt>
                      <c:pt idx="47">
                        <c:v>0.29684601113172537</c:v>
                      </c:pt>
                      <c:pt idx="48">
                        <c:v>0.29090909090909089</c:v>
                      </c:pt>
                      <c:pt idx="49">
                        <c:v>0.28520499108734404</c:v>
                      </c:pt>
                      <c:pt idx="50">
                        <c:v>0.27972027972027974</c:v>
                      </c:pt>
                      <c:pt idx="51">
                        <c:v>0.27444253859348194</c:v>
                      </c:pt>
                      <c:pt idx="52">
                        <c:v>0.2693602693602693</c:v>
                      </c:pt>
                      <c:pt idx="53">
                        <c:v>0.26446280991735532</c:v>
                      </c:pt>
                      <c:pt idx="54">
                        <c:v>0.25974025974025972</c:v>
                      </c:pt>
                      <c:pt idx="55">
                        <c:v>0.2551834130781499</c:v>
                      </c:pt>
                      <c:pt idx="56">
                        <c:v>0.2507836990595611</c:v>
                      </c:pt>
                      <c:pt idx="57">
                        <c:v>0.24653312788906007</c:v>
                      </c:pt>
                      <c:pt idx="58">
                        <c:v>0.24242424242424243</c:v>
                      </c:pt>
                      <c:pt idx="59">
                        <c:v>0.23845007451564823</c:v>
                      </c:pt>
                      <c:pt idx="60">
                        <c:v>0.23460410557184752</c:v>
                      </c:pt>
                      <c:pt idx="61">
                        <c:v>0.23088023088023082</c:v>
                      </c:pt>
                      <c:pt idx="62">
                        <c:v>0.22727272727272727</c:v>
                      </c:pt>
                      <c:pt idx="63">
                        <c:v>0.22377622377622378</c:v>
                      </c:pt>
                      <c:pt idx="64">
                        <c:v>0.22038567493112943</c:v>
                      </c:pt>
                      <c:pt idx="65">
                        <c:v>0.21709633649932158</c:v>
                      </c:pt>
                      <c:pt idx="66">
                        <c:v>0.21390374331550799</c:v>
                      </c:pt>
                      <c:pt idx="67">
                        <c:v>0.21080368906455862</c:v>
                      </c:pt>
                      <c:pt idx="68">
                        <c:v>0.20779220779220781</c:v>
                      </c:pt>
                      <c:pt idx="69">
                        <c:v>0.204865556978233</c:v>
                      </c:pt>
                      <c:pt idx="70">
                        <c:v>0.20202020202020202</c:v>
                      </c:pt>
                      <c:pt idx="71">
                        <c:v>0.19925280199252798</c:v>
                      </c:pt>
                      <c:pt idx="72">
                        <c:v>0.19656019656019655</c:v>
                      </c:pt>
                      <c:pt idx="73">
                        <c:v>0.19393939393939394</c:v>
                      </c:pt>
                      <c:pt idx="74">
                        <c:v>0.19138755980861241</c:v>
                      </c:pt>
                      <c:pt idx="75">
                        <c:v>0.18890200708382526</c:v>
                      </c:pt>
                      <c:pt idx="76">
                        <c:v>0.18648018648018644</c:v>
                      </c:pt>
                      <c:pt idx="77">
                        <c:v>0.18411967779056387</c:v>
                      </c:pt>
                      <c:pt idx="78">
                        <c:v>0.18181818181818182</c:v>
                      </c:pt>
                      <c:pt idx="79">
                        <c:v>0.1795735129068462</c:v>
                      </c:pt>
                      <c:pt idx="80">
                        <c:v>0.17738359201773837</c:v>
                      </c:pt>
                      <c:pt idx="81">
                        <c:v>0.17524644030668124</c:v>
                      </c:pt>
                      <c:pt idx="82">
                        <c:v>0.17316017316017315</c:v>
                      </c:pt>
                      <c:pt idx="83">
                        <c:v>0.17112299465240638</c:v>
                      </c:pt>
                      <c:pt idx="84">
                        <c:v>0.16913319238900631</c:v>
                      </c:pt>
                      <c:pt idx="85">
                        <c:v>0.16718913270637409</c:v>
                      </c:pt>
                      <c:pt idx="86">
                        <c:v>0.16528925619834708</c:v>
                      </c:pt>
                      <c:pt idx="87">
                        <c:v>0.16343207354443309</c:v>
                      </c:pt>
                      <c:pt idx="88">
                        <c:v>0.1616161616161616</c:v>
                      </c:pt>
                      <c:pt idx="89">
                        <c:v>0.15984015984015981</c:v>
                      </c:pt>
                      <c:pt idx="90">
                        <c:v>0.15810276679841898</c:v>
                      </c:pt>
                      <c:pt idx="91">
                        <c:v>0.15640273704789831</c:v>
                      </c:pt>
                      <c:pt idx="92">
                        <c:v>0.15473887814313347</c:v>
                      </c:pt>
                      <c:pt idx="93">
                        <c:v>0.15311004784688992</c:v>
                      </c:pt>
                      <c:pt idx="94">
                        <c:v>0.15151515151515149</c:v>
                      </c:pt>
                      <c:pt idx="95">
                        <c:v>0.14995313964386128</c:v>
                      </c:pt>
                      <c:pt idx="96">
                        <c:v>0.14842300556586269</c:v>
                      </c:pt>
                      <c:pt idx="97">
                        <c:v>0.14692378328741965</c:v>
                      </c:pt>
                      <c:pt idx="98">
                        <c:v>0.14545454545454545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684A-4FE1-8FB1-81E364DF49A7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2'!$K$20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2'!$K$22:$K$120</c:f>
              <c:numCache>
                <c:formatCode>0%</c:formatCode>
                <c:ptCount val="99"/>
                <c:pt idx="0">
                  <c:v>0.54545454545454541</c:v>
                </c:pt>
                <c:pt idx="1">
                  <c:v>0.36363636363636359</c:v>
                </c:pt>
                <c:pt idx="2">
                  <c:v>0.27272727272727271</c:v>
                </c:pt>
                <c:pt idx="3">
                  <c:v>0.21818181818181817</c:v>
                </c:pt>
                <c:pt idx="4">
                  <c:v>0.1818181818181818</c:v>
                </c:pt>
                <c:pt idx="5">
                  <c:v>0.15584415584415581</c:v>
                </c:pt>
                <c:pt idx="6">
                  <c:v>0.13636363636363635</c:v>
                </c:pt>
                <c:pt idx="7">
                  <c:v>0.12121212121212122</c:v>
                </c:pt>
                <c:pt idx="8">
                  <c:v>0.10909090909090909</c:v>
                </c:pt>
                <c:pt idx="9">
                  <c:v>9.9173553719008253E-2</c:v>
                </c:pt>
                <c:pt idx="10">
                  <c:v>9.0909090909090898E-2</c:v>
                </c:pt>
                <c:pt idx="11">
                  <c:v>8.3916083916083919E-2</c:v>
                </c:pt>
                <c:pt idx="12">
                  <c:v>7.7922077922077906E-2</c:v>
                </c:pt>
                <c:pt idx="13">
                  <c:v>7.2727272727272724E-2</c:v>
                </c:pt>
                <c:pt idx="14">
                  <c:v>6.8181818181818177E-2</c:v>
                </c:pt>
                <c:pt idx="15">
                  <c:v>6.4171122994652399E-2</c:v>
                </c:pt>
                <c:pt idx="16">
                  <c:v>6.0606060606060608E-2</c:v>
                </c:pt>
                <c:pt idx="17">
                  <c:v>5.7416267942583719E-2</c:v>
                </c:pt>
                <c:pt idx="18">
                  <c:v>5.4545454545454543E-2</c:v>
                </c:pt>
                <c:pt idx="19">
                  <c:v>5.1948051948051951E-2</c:v>
                </c:pt>
                <c:pt idx="20">
                  <c:v>4.9586776859504127E-2</c:v>
                </c:pt>
                <c:pt idx="21">
                  <c:v>4.7430830039525688E-2</c:v>
                </c:pt>
                <c:pt idx="22">
                  <c:v>4.5454545454545449E-2</c:v>
                </c:pt>
                <c:pt idx="23">
                  <c:v>4.3636363636363633E-2</c:v>
                </c:pt>
                <c:pt idx="24">
                  <c:v>4.195804195804196E-2</c:v>
                </c:pt>
                <c:pt idx="25">
                  <c:v>4.0404040404040401E-2</c:v>
                </c:pt>
                <c:pt idx="26">
                  <c:v>3.8961038961038953E-2</c:v>
                </c:pt>
                <c:pt idx="27">
                  <c:v>3.7617554858934164E-2</c:v>
                </c:pt>
                <c:pt idx="28">
                  <c:v>3.6363636363636362E-2</c:v>
                </c:pt>
                <c:pt idx="29">
                  <c:v>3.519061583577713E-2</c:v>
                </c:pt>
                <c:pt idx="30">
                  <c:v>3.4090909090909088E-2</c:v>
                </c:pt>
                <c:pt idx="31">
                  <c:v>3.3057851239669415E-2</c:v>
                </c:pt>
                <c:pt idx="32">
                  <c:v>3.20855614973262E-2</c:v>
                </c:pt>
                <c:pt idx="33">
                  <c:v>3.1168831168831169E-2</c:v>
                </c:pt>
                <c:pt idx="34">
                  <c:v>3.0303030303030304E-2</c:v>
                </c:pt>
                <c:pt idx="35">
                  <c:v>2.9484029484029485E-2</c:v>
                </c:pt>
                <c:pt idx="36">
                  <c:v>2.870813397129186E-2</c:v>
                </c:pt>
                <c:pt idx="37">
                  <c:v>2.7972027972027969E-2</c:v>
                </c:pt>
                <c:pt idx="38">
                  <c:v>2.7272727272727271E-2</c:v>
                </c:pt>
                <c:pt idx="39">
                  <c:v>2.6607538802660754E-2</c:v>
                </c:pt>
                <c:pt idx="40">
                  <c:v>2.5974025974025976E-2</c:v>
                </c:pt>
                <c:pt idx="41">
                  <c:v>2.5369978858350947E-2</c:v>
                </c:pt>
                <c:pt idx="42">
                  <c:v>2.4793388429752063E-2</c:v>
                </c:pt>
                <c:pt idx="43">
                  <c:v>2.4242424242424239E-2</c:v>
                </c:pt>
                <c:pt idx="44">
                  <c:v>2.3715415019762844E-2</c:v>
                </c:pt>
                <c:pt idx="45">
                  <c:v>2.321083172147002E-2</c:v>
                </c:pt>
                <c:pt idx="46">
                  <c:v>2.2727272727272724E-2</c:v>
                </c:pt>
                <c:pt idx="47">
                  <c:v>2.2263450834879402E-2</c:v>
                </c:pt>
                <c:pt idx="48">
                  <c:v>2.1818181818181816E-2</c:v>
                </c:pt>
                <c:pt idx="49">
                  <c:v>2.1390374331550801E-2</c:v>
                </c:pt>
                <c:pt idx="50">
                  <c:v>2.097902097902098E-2</c:v>
                </c:pt>
                <c:pt idx="51">
                  <c:v>2.0583190394511147E-2</c:v>
                </c:pt>
                <c:pt idx="52">
                  <c:v>2.02020202020202E-2</c:v>
                </c:pt>
                <c:pt idx="53">
                  <c:v>1.9834710743801651E-2</c:v>
                </c:pt>
                <c:pt idx="54">
                  <c:v>1.9480519480519477E-2</c:v>
                </c:pt>
                <c:pt idx="55">
                  <c:v>1.9138755980861243E-2</c:v>
                </c:pt>
                <c:pt idx="56">
                  <c:v>1.8808777429467082E-2</c:v>
                </c:pt>
                <c:pt idx="57">
                  <c:v>1.8489984591679505E-2</c:v>
                </c:pt>
                <c:pt idx="58">
                  <c:v>1.8181818181818181E-2</c:v>
                </c:pt>
                <c:pt idx="59">
                  <c:v>1.7883755588673618E-2</c:v>
                </c:pt>
                <c:pt idx="60">
                  <c:v>1.7595307917888565E-2</c:v>
                </c:pt>
                <c:pt idx="61">
                  <c:v>1.7316017316017313E-2</c:v>
                </c:pt>
                <c:pt idx="62">
                  <c:v>1.7045454545454544E-2</c:v>
                </c:pt>
                <c:pt idx="63">
                  <c:v>1.6783216783216783E-2</c:v>
                </c:pt>
                <c:pt idx="64">
                  <c:v>1.6528925619834708E-2</c:v>
                </c:pt>
                <c:pt idx="65">
                  <c:v>1.6282225237449117E-2</c:v>
                </c:pt>
                <c:pt idx="66">
                  <c:v>1.60427807486631E-2</c:v>
                </c:pt>
                <c:pt idx="67">
                  <c:v>1.5810276679841896E-2</c:v>
                </c:pt>
                <c:pt idx="68">
                  <c:v>1.5584415584415584E-2</c:v>
                </c:pt>
                <c:pt idx="69">
                  <c:v>1.5364916773367475E-2</c:v>
                </c:pt>
                <c:pt idx="70">
                  <c:v>1.5151515151515152E-2</c:v>
                </c:pt>
                <c:pt idx="71">
                  <c:v>1.4943960149439599E-2</c:v>
                </c:pt>
                <c:pt idx="72">
                  <c:v>1.4742014742014743E-2</c:v>
                </c:pt>
                <c:pt idx="73">
                  <c:v>1.4545454545454545E-2</c:v>
                </c:pt>
                <c:pt idx="74">
                  <c:v>1.435406698564593E-2</c:v>
                </c:pt>
                <c:pt idx="75">
                  <c:v>1.4167650531286895E-2</c:v>
                </c:pt>
                <c:pt idx="76">
                  <c:v>1.3986013986013984E-2</c:v>
                </c:pt>
                <c:pt idx="77">
                  <c:v>1.3808975834292289E-2</c:v>
                </c:pt>
                <c:pt idx="78">
                  <c:v>1.3636363636363636E-2</c:v>
                </c:pt>
                <c:pt idx="79">
                  <c:v>1.3468013468013466E-2</c:v>
                </c:pt>
                <c:pt idx="80">
                  <c:v>1.3303769401330377E-2</c:v>
                </c:pt>
                <c:pt idx="81">
                  <c:v>1.3143483023001093E-2</c:v>
                </c:pt>
                <c:pt idx="82">
                  <c:v>1.2987012987012988E-2</c:v>
                </c:pt>
                <c:pt idx="83">
                  <c:v>1.283422459893048E-2</c:v>
                </c:pt>
                <c:pt idx="84">
                  <c:v>1.2684989429175474E-2</c:v>
                </c:pt>
                <c:pt idx="85">
                  <c:v>1.2539184952978056E-2</c:v>
                </c:pt>
                <c:pt idx="86">
                  <c:v>1.2396694214876032E-2</c:v>
                </c:pt>
                <c:pt idx="87">
                  <c:v>1.2257405515832482E-2</c:v>
                </c:pt>
                <c:pt idx="88">
                  <c:v>1.2121212121212119E-2</c:v>
                </c:pt>
                <c:pt idx="89">
                  <c:v>1.1988011988011986E-2</c:v>
                </c:pt>
                <c:pt idx="90">
                  <c:v>1.1857707509881422E-2</c:v>
                </c:pt>
                <c:pt idx="91">
                  <c:v>1.1730205278592374E-2</c:v>
                </c:pt>
                <c:pt idx="92">
                  <c:v>1.160541586073501E-2</c:v>
                </c:pt>
                <c:pt idx="93">
                  <c:v>1.1483253588516745E-2</c:v>
                </c:pt>
                <c:pt idx="94">
                  <c:v>1.1363636363636362E-2</c:v>
                </c:pt>
                <c:pt idx="95">
                  <c:v>1.1246485473289597E-2</c:v>
                </c:pt>
                <c:pt idx="96">
                  <c:v>1.1131725417439701E-2</c:v>
                </c:pt>
                <c:pt idx="97">
                  <c:v>1.1019283746556474E-2</c:v>
                </c:pt>
                <c:pt idx="98">
                  <c:v>1.0909090909090908E-2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152-47AF-84B0-AB740E7A72F2}"/>
            </c:ext>
          </c:extLst>
        </c:ser>
        <c:ser>
          <c:idx val="1"/>
          <c:order val="1"/>
          <c:tx>
            <c:strRef>
              <c:f>'Escenari 2'!$L$20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2'!$L$21:$L$120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152-47AF-84B0-AB740E7A7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2'!$M$20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2'!$A$22:$A$120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2'!$M$22:$M$120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1</c:v>
                      </c:pt>
                      <c:pt idx="12">
                        <c:v>1</c:v>
                      </c:pt>
                      <c:pt idx="13">
                        <c:v>0.96969696969696972</c:v>
                      </c:pt>
                      <c:pt idx="14">
                        <c:v>0.90909090909090906</c:v>
                      </c:pt>
                      <c:pt idx="15">
                        <c:v>0.85561497326203195</c:v>
                      </c:pt>
                      <c:pt idx="16">
                        <c:v>0.80808080808080807</c:v>
                      </c:pt>
                      <c:pt idx="17">
                        <c:v>0.76555023923444965</c:v>
                      </c:pt>
                      <c:pt idx="18">
                        <c:v>0.72727272727272729</c:v>
                      </c:pt>
                      <c:pt idx="19">
                        <c:v>0.69264069264069261</c:v>
                      </c:pt>
                      <c:pt idx="20">
                        <c:v>0.66115702479338834</c:v>
                      </c:pt>
                      <c:pt idx="21">
                        <c:v>0.6324110671936759</c:v>
                      </c:pt>
                      <c:pt idx="22">
                        <c:v>0.60606060606060597</c:v>
                      </c:pt>
                      <c:pt idx="23">
                        <c:v>0.58181818181818179</c:v>
                      </c:pt>
                      <c:pt idx="24">
                        <c:v>0.55944055944055948</c:v>
                      </c:pt>
                      <c:pt idx="25">
                        <c:v>0.5387205387205386</c:v>
                      </c:pt>
                      <c:pt idx="26">
                        <c:v>0.51948051948051943</c:v>
                      </c:pt>
                      <c:pt idx="27">
                        <c:v>0.50156739811912221</c:v>
                      </c:pt>
                      <c:pt idx="28">
                        <c:v>0.48484848484848486</c:v>
                      </c:pt>
                      <c:pt idx="29">
                        <c:v>0.46920821114369504</c:v>
                      </c:pt>
                      <c:pt idx="30">
                        <c:v>0.45454545454545453</c:v>
                      </c:pt>
                      <c:pt idx="31">
                        <c:v>0.44077134986225885</c:v>
                      </c:pt>
                      <c:pt idx="32">
                        <c:v>0.42780748663101598</c:v>
                      </c:pt>
                      <c:pt idx="33">
                        <c:v>0.41558441558441561</c:v>
                      </c:pt>
                      <c:pt idx="34">
                        <c:v>0.40404040404040403</c:v>
                      </c:pt>
                      <c:pt idx="35">
                        <c:v>0.3931203931203931</c:v>
                      </c:pt>
                      <c:pt idx="36">
                        <c:v>0.38277511961722482</c:v>
                      </c:pt>
                      <c:pt idx="37">
                        <c:v>0.37296037296037288</c:v>
                      </c:pt>
                      <c:pt idx="38">
                        <c:v>0.36363636363636365</c:v>
                      </c:pt>
                      <c:pt idx="39">
                        <c:v>0.35476718403547675</c:v>
                      </c:pt>
                      <c:pt idx="40">
                        <c:v>0.34632034632034631</c:v>
                      </c:pt>
                      <c:pt idx="41">
                        <c:v>0.33826638477801263</c:v>
                      </c:pt>
                      <c:pt idx="42">
                        <c:v>0.33057851239669417</c:v>
                      </c:pt>
                      <c:pt idx="43">
                        <c:v>0.3232323232323232</c:v>
                      </c:pt>
                      <c:pt idx="44">
                        <c:v>0.31620553359683795</c:v>
                      </c:pt>
                      <c:pt idx="45">
                        <c:v>0.30947775628626695</c:v>
                      </c:pt>
                      <c:pt idx="46">
                        <c:v>0.30303030303030298</c:v>
                      </c:pt>
                      <c:pt idx="47">
                        <c:v>0.29684601113172537</c:v>
                      </c:pt>
                      <c:pt idx="48">
                        <c:v>0.29090909090909089</c:v>
                      </c:pt>
                      <c:pt idx="49">
                        <c:v>0.28520499108734404</c:v>
                      </c:pt>
                      <c:pt idx="50">
                        <c:v>0.27972027972027974</c:v>
                      </c:pt>
                      <c:pt idx="51">
                        <c:v>0.27444253859348194</c:v>
                      </c:pt>
                      <c:pt idx="52">
                        <c:v>0.2693602693602693</c:v>
                      </c:pt>
                      <c:pt idx="53">
                        <c:v>0.26446280991735532</c:v>
                      </c:pt>
                      <c:pt idx="54">
                        <c:v>0.25974025974025972</c:v>
                      </c:pt>
                      <c:pt idx="55">
                        <c:v>0.2551834130781499</c:v>
                      </c:pt>
                      <c:pt idx="56">
                        <c:v>0.2507836990595611</c:v>
                      </c:pt>
                      <c:pt idx="57">
                        <c:v>0.24653312788906007</c:v>
                      </c:pt>
                      <c:pt idx="58">
                        <c:v>0.24242424242424243</c:v>
                      </c:pt>
                      <c:pt idx="59">
                        <c:v>0.23845007451564823</c:v>
                      </c:pt>
                      <c:pt idx="60">
                        <c:v>0.23460410557184752</c:v>
                      </c:pt>
                      <c:pt idx="61">
                        <c:v>0.23088023088023082</c:v>
                      </c:pt>
                      <c:pt idx="62">
                        <c:v>0.22727272727272727</c:v>
                      </c:pt>
                      <c:pt idx="63">
                        <c:v>0.22377622377622378</c:v>
                      </c:pt>
                      <c:pt idx="64">
                        <c:v>0.22038567493112943</c:v>
                      </c:pt>
                      <c:pt idx="65">
                        <c:v>0.21709633649932158</c:v>
                      </c:pt>
                      <c:pt idx="66">
                        <c:v>0.21390374331550799</c:v>
                      </c:pt>
                      <c:pt idx="67">
                        <c:v>0.21080368906455862</c:v>
                      </c:pt>
                      <c:pt idx="68">
                        <c:v>0.20779220779220781</c:v>
                      </c:pt>
                      <c:pt idx="69">
                        <c:v>0.204865556978233</c:v>
                      </c:pt>
                      <c:pt idx="70">
                        <c:v>0.20202020202020202</c:v>
                      </c:pt>
                      <c:pt idx="71">
                        <c:v>0.19925280199252798</c:v>
                      </c:pt>
                      <c:pt idx="72">
                        <c:v>0.19656019656019655</c:v>
                      </c:pt>
                      <c:pt idx="73">
                        <c:v>0.19393939393939394</c:v>
                      </c:pt>
                      <c:pt idx="74">
                        <c:v>0.19138755980861241</c:v>
                      </c:pt>
                      <c:pt idx="75">
                        <c:v>0.18890200708382526</c:v>
                      </c:pt>
                      <c:pt idx="76">
                        <c:v>0.18648018648018644</c:v>
                      </c:pt>
                      <c:pt idx="77">
                        <c:v>0.18411967779056387</c:v>
                      </c:pt>
                      <c:pt idx="78">
                        <c:v>0.18181818181818182</c:v>
                      </c:pt>
                      <c:pt idx="79">
                        <c:v>0.1795735129068462</c:v>
                      </c:pt>
                      <c:pt idx="80">
                        <c:v>0.17738359201773837</c:v>
                      </c:pt>
                      <c:pt idx="81">
                        <c:v>0.17524644030668124</c:v>
                      </c:pt>
                      <c:pt idx="82">
                        <c:v>0.17316017316017315</c:v>
                      </c:pt>
                      <c:pt idx="83">
                        <c:v>0.17112299465240638</c:v>
                      </c:pt>
                      <c:pt idx="84">
                        <c:v>0.16913319238900631</c:v>
                      </c:pt>
                      <c:pt idx="85">
                        <c:v>0.16718913270637409</c:v>
                      </c:pt>
                      <c:pt idx="86">
                        <c:v>0.16528925619834708</c:v>
                      </c:pt>
                      <c:pt idx="87">
                        <c:v>0.16343207354443309</c:v>
                      </c:pt>
                      <c:pt idx="88">
                        <c:v>0.1616161616161616</c:v>
                      </c:pt>
                      <c:pt idx="89">
                        <c:v>0.15984015984015981</c:v>
                      </c:pt>
                      <c:pt idx="90">
                        <c:v>0.15810276679841898</c:v>
                      </c:pt>
                      <c:pt idx="91">
                        <c:v>0.15640273704789831</c:v>
                      </c:pt>
                      <c:pt idx="92">
                        <c:v>0.15473887814313347</c:v>
                      </c:pt>
                      <c:pt idx="93">
                        <c:v>0.15311004784688992</c:v>
                      </c:pt>
                      <c:pt idx="94">
                        <c:v>0.15151515151515149</c:v>
                      </c:pt>
                      <c:pt idx="95">
                        <c:v>0.14995313964386128</c:v>
                      </c:pt>
                      <c:pt idx="96">
                        <c:v>0.14842300556586269</c:v>
                      </c:pt>
                      <c:pt idx="97">
                        <c:v>0.14692378328741965</c:v>
                      </c:pt>
                      <c:pt idx="98">
                        <c:v>0.14545454545454545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B152-47AF-84B0-AB740E7A72F2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A, B i 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2'!$E$20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2'!$E$22:$E$120</c:f>
              <c:numCache>
                <c:formatCode>0%</c:formatCode>
                <c:ptCount val="99"/>
                <c:pt idx="0">
                  <c:v>0.43636363636363634</c:v>
                </c:pt>
                <c:pt idx="1">
                  <c:v>0.29090909090909089</c:v>
                </c:pt>
                <c:pt idx="2">
                  <c:v>0.21818181818181817</c:v>
                </c:pt>
                <c:pt idx="3">
                  <c:v>0.17454545454545456</c:v>
                </c:pt>
                <c:pt idx="4">
                  <c:v>0.14545454545454545</c:v>
                </c:pt>
                <c:pt idx="5">
                  <c:v>0.12467532467532466</c:v>
                </c:pt>
                <c:pt idx="6">
                  <c:v>0.10909090909090909</c:v>
                </c:pt>
                <c:pt idx="7">
                  <c:v>9.696969696969697E-2</c:v>
                </c:pt>
                <c:pt idx="8">
                  <c:v>8.727272727272728E-2</c:v>
                </c:pt>
                <c:pt idx="9">
                  <c:v>7.9338842975206603E-2</c:v>
                </c:pt>
                <c:pt idx="10">
                  <c:v>7.2727272727272724E-2</c:v>
                </c:pt>
                <c:pt idx="11">
                  <c:v>6.7132867132867133E-2</c:v>
                </c:pt>
                <c:pt idx="12">
                  <c:v>6.2337662337662331E-2</c:v>
                </c:pt>
                <c:pt idx="13">
                  <c:v>5.8181818181818182E-2</c:v>
                </c:pt>
                <c:pt idx="14">
                  <c:v>5.4545454545454543E-2</c:v>
                </c:pt>
                <c:pt idx="15">
                  <c:v>5.1336898395721912E-2</c:v>
                </c:pt>
                <c:pt idx="16">
                  <c:v>4.8484848484848485E-2</c:v>
                </c:pt>
                <c:pt idx="17">
                  <c:v>4.5933014354066978E-2</c:v>
                </c:pt>
                <c:pt idx="18">
                  <c:v>4.363636363636364E-2</c:v>
                </c:pt>
                <c:pt idx="19">
                  <c:v>4.1558441558441558E-2</c:v>
                </c:pt>
                <c:pt idx="20">
                  <c:v>3.9669421487603301E-2</c:v>
                </c:pt>
                <c:pt idx="21">
                  <c:v>3.7944664031620556E-2</c:v>
                </c:pt>
                <c:pt idx="22">
                  <c:v>3.6363636363636362E-2</c:v>
                </c:pt>
                <c:pt idx="23">
                  <c:v>3.4909090909090904E-2</c:v>
                </c:pt>
                <c:pt idx="24">
                  <c:v>3.3566433566433566E-2</c:v>
                </c:pt>
                <c:pt idx="25">
                  <c:v>3.2323232323232316E-2</c:v>
                </c:pt>
                <c:pt idx="26">
                  <c:v>3.1168831168831165E-2</c:v>
                </c:pt>
                <c:pt idx="27">
                  <c:v>3.0094043887147332E-2</c:v>
                </c:pt>
                <c:pt idx="28">
                  <c:v>2.9090909090909091E-2</c:v>
                </c:pt>
                <c:pt idx="29">
                  <c:v>2.8152492668621701E-2</c:v>
                </c:pt>
                <c:pt idx="30">
                  <c:v>2.7272727272727271E-2</c:v>
                </c:pt>
                <c:pt idx="31">
                  <c:v>2.6446280991735533E-2</c:v>
                </c:pt>
                <c:pt idx="32">
                  <c:v>2.5668449197860956E-2</c:v>
                </c:pt>
                <c:pt idx="33">
                  <c:v>2.4935064935064935E-2</c:v>
                </c:pt>
                <c:pt idx="34">
                  <c:v>2.4242424242424242E-2</c:v>
                </c:pt>
                <c:pt idx="35">
                  <c:v>2.3587223587223587E-2</c:v>
                </c:pt>
                <c:pt idx="36">
                  <c:v>2.2966507177033489E-2</c:v>
                </c:pt>
                <c:pt idx="37">
                  <c:v>2.2377622377622374E-2</c:v>
                </c:pt>
                <c:pt idx="38">
                  <c:v>2.181818181818182E-2</c:v>
                </c:pt>
                <c:pt idx="39">
                  <c:v>2.1286031042128603E-2</c:v>
                </c:pt>
                <c:pt idx="40">
                  <c:v>2.0779220779220779E-2</c:v>
                </c:pt>
                <c:pt idx="41">
                  <c:v>2.0295983086680756E-2</c:v>
                </c:pt>
                <c:pt idx="42">
                  <c:v>1.9834710743801651E-2</c:v>
                </c:pt>
                <c:pt idx="43">
                  <c:v>1.939393939393939E-2</c:v>
                </c:pt>
                <c:pt idx="44">
                  <c:v>1.8972332015810278E-2</c:v>
                </c:pt>
                <c:pt idx="45">
                  <c:v>1.8568665377176014E-2</c:v>
                </c:pt>
                <c:pt idx="46">
                  <c:v>1.8181818181818181E-2</c:v>
                </c:pt>
                <c:pt idx="47">
                  <c:v>1.7810760667903523E-2</c:v>
                </c:pt>
                <c:pt idx="48">
                  <c:v>1.7454545454545452E-2</c:v>
                </c:pt>
                <c:pt idx="49">
                  <c:v>1.7112299465240642E-2</c:v>
                </c:pt>
                <c:pt idx="50">
                  <c:v>1.6783216783216783E-2</c:v>
                </c:pt>
                <c:pt idx="51">
                  <c:v>1.6466552315608916E-2</c:v>
                </c:pt>
                <c:pt idx="52">
                  <c:v>1.6161616161616158E-2</c:v>
                </c:pt>
                <c:pt idx="53">
                  <c:v>1.5867768595041319E-2</c:v>
                </c:pt>
                <c:pt idx="54">
                  <c:v>1.5584415584415583E-2</c:v>
                </c:pt>
                <c:pt idx="55">
                  <c:v>1.5311004784688996E-2</c:v>
                </c:pt>
                <c:pt idx="56">
                  <c:v>1.5047021943573666E-2</c:v>
                </c:pt>
                <c:pt idx="57">
                  <c:v>1.4791987673343604E-2</c:v>
                </c:pt>
                <c:pt idx="58">
                  <c:v>1.4545454545454545E-2</c:v>
                </c:pt>
                <c:pt idx="59">
                  <c:v>1.4307004470938894E-2</c:v>
                </c:pt>
                <c:pt idx="60">
                  <c:v>1.407624633431085E-2</c:v>
                </c:pt>
                <c:pt idx="61">
                  <c:v>1.3852813852813849E-2</c:v>
                </c:pt>
                <c:pt idx="62">
                  <c:v>1.3636363636363636E-2</c:v>
                </c:pt>
                <c:pt idx="63">
                  <c:v>1.3426573426573427E-2</c:v>
                </c:pt>
                <c:pt idx="64">
                  <c:v>1.3223140495867767E-2</c:v>
                </c:pt>
                <c:pt idx="65">
                  <c:v>1.3025780189959294E-2</c:v>
                </c:pt>
                <c:pt idx="66">
                  <c:v>1.2834224598930478E-2</c:v>
                </c:pt>
                <c:pt idx="67">
                  <c:v>1.2648221343873518E-2</c:v>
                </c:pt>
                <c:pt idx="68">
                  <c:v>1.2467532467532468E-2</c:v>
                </c:pt>
                <c:pt idx="69">
                  <c:v>1.229193341869398E-2</c:v>
                </c:pt>
                <c:pt idx="70">
                  <c:v>1.2121212121212121E-2</c:v>
                </c:pt>
                <c:pt idx="71">
                  <c:v>1.195516811955168E-2</c:v>
                </c:pt>
                <c:pt idx="72">
                  <c:v>1.1793611793611793E-2</c:v>
                </c:pt>
                <c:pt idx="73">
                  <c:v>1.1636363636363636E-2</c:v>
                </c:pt>
                <c:pt idx="74">
                  <c:v>1.1483253588516745E-2</c:v>
                </c:pt>
                <c:pt idx="75">
                  <c:v>1.1334120425029516E-2</c:v>
                </c:pt>
                <c:pt idx="76">
                  <c:v>1.1188811188811187E-2</c:v>
                </c:pt>
                <c:pt idx="77">
                  <c:v>1.1047180667433832E-2</c:v>
                </c:pt>
                <c:pt idx="78">
                  <c:v>1.090909090909091E-2</c:v>
                </c:pt>
                <c:pt idx="79">
                  <c:v>1.0774410774410773E-2</c:v>
                </c:pt>
                <c:pt idx="80">
                  <c:v>1.0643015521064302E-2</c:v>
                </c:pt>
                <c:pt idx="81">
                  <c:v>1.0514786418400875E-2</c:v>
                </c:pt>
                <c:pt idx="82">
                  <c:v>1.038961038961039E-2</c:v>
                </c:pt>
                <c:pt idx="83">
                  <c:v>1.0267379679144383E-2</c:v>
                </c:pt>
                <c:pt idx="84">
                  <c:v>1.0147991543340378E-2</c:v>
                </c:pt>
                <c:pt idx="85">
                  <c:v>1.0031347962382446E-2</c:v>
                </c:pt>
                <c:pt idx="86">
                  <c:v>9.9173553719008253E-3</c:v>
                </c:pt>
                <c:pt idx="87">
                  <c:v>9.8059244126659853E-3</c:v>
                </c:pt>
                <c:pt idx="88">
                  <c:v>9.6969696969696952E-3</c:v>
                </c:pt>
                <c:pt idx="89">
                  <c:v>9.5904095904095887E-3</c:v>
                </c:pt>
                <c:pt idx="90">
                  <c:v>9.4861660079051391E-3</c:v>
                </c:pt>
                <c:pt idx="91">
                  <c:v>9.3841642228738986E-3</c:v>
                </c:pt>
                <c:pt idx="92">
                  <c:v>9.2843326885880071E-3</c:v>
                </c:pt>
                <c:pt idx="93">
                  <c:v>9.1866028708133957E-3</c:v>
                </c:pt>
                <c:pt idx="94">
                  <c:v>9.0909090909090905E-3</c:v>
                </c:pt>
                <c:pt idx="95">
                  <c:v>8.9971883786316778E-3</c:v>
                </c:pt>
                <c:pt idx="96">
                  <c:v>8.9053803339517613E-3</c:v>
                </c:pt>
                <c:pt idx="97">
                  <c:v>8.8154269972451783E-3</c:v>
                </c:pt>
                <c:pt idx="98">
                  <c:v>8.7272727272727259E-3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D3C-45FB-A72D-FED9A8BF7005}"/>
            </c:ext>
          </c:extLst>
        </c:ser>
        <c:ser>
          <c:idx val="1"/>
          <c:order val="1"/>
          <c:tx>
            <c:strRef>
              <c:f>'Escenari 2'!$F$20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2'!$F$21:$F$120</c:f>
              <c:numCache>
                <c:formatCode>0%</c:formatCode>
                <c:ptCount val="100"/>
                <c:pt idx="0">
                  <c:v>1</c:v>
                </c:pt>
                <c:pt idx="1">
                  <c:v>0.72727272727272729</c:v>
                </c:pt>
                <c:pt idx="2">
                  <c:v>0.48484848484848481</c:v>
                </c:pt>
                <c:pt idx="3">
                  <c:v>0.36363636363636365</c:v>
                </c:pt>
                <c:pt idx="4">
                  <c:v>0.29090909090909089</c:v>
                </c:pt>
                <c:pt idx="5">
                  <c:v>0.2424242424242424</c:v>
                </c:pt>
                <c:pt idx="6">
                  <c:v>0.20779220779220778</c:v>
                </c:pt>
                <c:pt idx="7">
                  <c:v>0.18181818181818182</c:v>
                </c:pt>
                <c:pt idx="8">
                  <c:v>0.16161616161616163</c:v>
                </c:pt>
                <c:pt idx="9">
                  <c:v>0.14545454545454545</c:v>
                </c:pt>
                <c:pt idx="10">
                  <c:v>0.13223140495867766</c:v>
                </c:pt>
                <c:pt idx="11">
                  <c:v>0.1212121212121212</c:v>
                </c:pt>
                <c:pt idx="12">
                  <c:v>0.11188811188811189</c:v>
                </c:pt>
                <c:pt idx="13">
                  <c:v>0.10389610389610389</c:v>
                </c:pt>
                <c:pt idx="14">
                  <c:v>9.696969696969697E-2</c:v>
                </c:pt>
                <c:pt idx="15">
                  <c:v>9.0909090909090912E-2</c:v>
                </c:pt>
                <c:pt idx="16">
                  <c:v>8.556149732620319E-2</c:v>
                </c:pt>
                <c:pt idx="17">
                  <c:v>8.0808080808080815E-2</c:v>
                </c:pt>
                <c:pt idx="18">
                  <c:v>7.6555023923444959E-2</c:v>
                </c:pt>
                <c:pt idx="19">
                  <c:v>7.2727272727272724E-2</c:v>
                </c:pt>
                <c:pt idx="20">
                  <c:v>6.9264069264069264E-2</c:v>
                </c:pt>
                <c:pt idx="21">
                  <c:v>6.6115702479338831E-2</c:v>
                </c:pt>
                <c:pt idx="22">
                  <c:v>6.3241106719367585E-2</c:v>
                </c:pt>
                <c:pt idx="23">
                  <c:v>6.0606060606060601E-2</c:v>
                </c:pt>
                <c:pt idx="24">
                  <c:v>5.8181818181818175E-2</c:v>
                </c:pt>
                <c:pt idx="25">
                  <c:v>5.5944055944055944E-2</c:v>
                </c:pt>
                <c:pt idx="26">
                  <c:v>5.3872053872053863E-2</c:v>
                </c:pt>
                <c:pt idx="27">
                  <c:v>5.1948051948051945E-2</c:v>
                </c:pt>
                <c:pt idx="28">
                  <c:v>5.0156739811912217E-2</c:v>
                </c:pt>
                <c:pt idx="29">
                  <c:v>4.8484848484848485E-2</c:v>
                </c:pt>
                <c:pt idx="30">
                  <c:v>4.6920821114369501E-2</c:v>
                </c:pt>
                <c:pt idx="31">
                  <c:v>4.5454545454545456E-2</c:v>
                </c:pt>
                <c:pt idx="32">
                  <c:v>4.407713498622589E-2</c:v>
                </c:pt>
                <c:pt idx="33">
                  <c:v>4.2780748663101595E-2</c:v>
                </c:pt>
                <c:pt idx="34">
                  <c:v>4.1558441558441558E-2</c:v>
                </c:pt>
                <c:pt idx="35">
                  <c:v>4.0404040404040407E-2</c:v>
                </c:pt>
                <c:pt idx="36">
                  <c:v>3.9312039312039311E-2</c:v>
                </c:pt>
                <c:pt idx="37">
                  <c:v>3.827751196172248E-2</c:v>
                </c:pt>
                <c:pt idx="38">
                  <c:v>3.7296037296037289E-2</c:v>
                </c:pt>
                <c:pt idx="39">
                  <c:v>3.6363636363636362E-2</c:v>
                </c:pt>
                <c:pt idx="40">
                  <c:v>3.5476718403547672E-2</c:v>
                </c:pt>
                <c:pt idx="41">
                  <c:v>3.4632034632034632E-2</c:v>
                </c:pt>
                <c:pt idx="42">
                  <c:v>3.3826638477801263E-2</c:v>
                </c:pt>
                <c:pt idx="43">
                  <c:v>3.3057851239669415E-2</c:v>
                </c:pt>
                <c:pt idx="44">
                  <c:v>3.2323232323232316E-2</c:v>
                </c:pt>
                <c:pt idx="45">
                  <c:v>3.1620553359683792E-2</c:v>
                </c:pt>
                <c:pt idx="46">
                  <c:v>3.0947775628626693E-2</c:v>
                </c:pt>
                <c:pt idx="47">
                  <c:v>3.03030303030303E-2</c:v>
                </c:pt>
                <c:pt idx="48">
                  <c:v>2.9684601113172539E-2</c:v>
                </c:pt>
                <c:pt idx="49">
                  <c:v>2.9090909090909087E-2</c:v>
                </c:pt>
                <c:pt idx="50">
                  <c:v>2.8520499108734401E-2</c:v>
                </c:pt>
                <c:pt idx="51">
                  <c:v>2.7972027972027972E-2</c:v>
                </c:pt>
                <c:pt idx="52">
                  <c:v>2.7444253859348195E-2</c:v>
                </c:pt>
                <c:pt idx="53">
                  <c:v>2.6936026936026931E-2</c:v>
                </c:pt>
                <c:pt idx="54">
                  <c:v>2.6446280991735533E-2</c:v>
                </c:pt>
                <c:pt idx="55">
                  <c:v>2.5974025974025972E-2</c:v>
                </c:pt>
                <c:pt idx="56">
                  <c:v>2.5518341307814992E-2</c:v>
                </c:pt>
                <c:pt idx="57">
                  <c:v>2.5078369905956108E-2</c:v>
                </c:pt>
                <c:pt idx="58">
                  <c:v>2.4653312788906007E-2</c:v>
                </c:pt>
                <c:pt idx="59">
                  <c:v>2.4242424242424242E-2</c:v>
                </c:pt>
                <c:pt idx="60">
                  <c:v>2.3845007451564825E-2</c:v>
                </c:pt>
                <c:pt idx="61">
                  <c:v>2.3460410557184751E-2</c:v>
                </c:pt>
                <c:pt idx="62">
                  <c:v>2.3088023088023085E-2</c:v>
                </c:pt>
                <c:pt idx="63">
                  <c:v>2.2727272727272728E-2</c:v>
                </c:pt>
                <c:pt idx="64">
                  <c:v>2.2377622377622378E-2</c:v>
                </c:pt>
                <c:pt idx="65">
                  <c:v>2.2038567493112945E-2</c:v>
                </c:pt>
                <c:pt idx="66">
                  <c:v>2.1709633649932156E-2</c:v>
                </c:pt>
                <c:pt idx="67">
                  <c:v>2.1390374331550797E-2</c:v>
                </c:pt>
                <c:pt idx="68">
                  <c:v>2.1080368906455864E-2</c:v>
                </c:pt>
                <c:pt idx="69">
                  <c:v>2.0779220779220779E-2</c:v>
                </c:pt>
                <c:pt idx="70">
                  <c:v>2.0486555697823299E-2</c:v>
                </c:pt>
                <c:pt idx="71">
                  <c:v>2.0202020202020204E-2</c:v>
                </c:pt>
                <c:pt idx="72">
                  <c:v>1.9925280199252798E-2</c:v>
                </c:pt>
                <c:pt idx="73">
                  <c:v>1.9656019656019656E-2</c:v>
                </c:pt>
                <c:pt idx="74">
                  <c:v>1.9393939393939394E-2</c:v>
                </c:pt>
                <c:pt idx="75">
                  <c:v>1.913875598086124E-2</c:v>
                </c:pt>
                <c:pt idx="76">
                  <c:v>1.8890200708382526E-2</c:v>
                </c:pt>
                <c:pt idx="77">
                  <c:v>1.8648018648018645E-2</c:v>
                </c:pt>
                <c:pt idx="78">
                  <c:v>1.8411967779056387E-2</c:v>
                </c:pt>
                <c:pt idx="79">
                  <c:v>1.8181818181818181E-2</c:v>
                </c:pt>
                <c:pt idx="80">
                  <c:v>1.7957351290684622E-2</c:v>
                </c:pt>
                <c:pt idx="81">
                  <c:v>1.7738359201773836E-2</c:v>
                </c:pt>
                <c:pt idx="82">
                  <c:v>1.7524644030668123E-2</c:v>
                </c:pt>
                <c:pt idx="83">
                  <c:v>1.7316017316017316E-2</c:v>
                </c:pt>
                <c:pt idx="84">
                  <c:v>1.7112299465240639E-2</c:v>
                </c:pt>
                <c:pt idx="85">
                  <c:v>1.6913319238900631E-2</c:v>
                </c:pt>
                <c:pt idx="86">
                  <c:v>1.671891327063741E-2</c:v>
                </c:pt>
                <c:pt idx="87">
                  <c:v>1.6528925619834708E-2</c:v>
                </c:pt>
                <c:pt idx="88">
                  <c:v>1.634320735444331E-2</c:v>
                </c:pt>
                <c:pt idx="89">
                  <c:v>1.6161616161616158E-2</c:v>
                </c:pt>
                <c:pt idx="90">
                  <c:v>1.5984015984015981E-2</c:v>
                </c:pt>
                <c:pt idx="91">
                  <c:v>1.5810276679841896E-2</c:v>
                </c:pt>
                <c:pt idx="92">
                  <c:v>1.564027370478983E-2</c:v>
                </c:pt>
                <c:pt idx="93">
                  <c:v>1.5473887814313346E-2</c:v>
                </c:pt>
                <c:pt idx="94">
                  <c:v>1.5311004784688994E-2</c:v>
                </c:pt>
                <c:pt idx="95">
                  <c:v>1.515151515151515E-2</c:v>
                </c:pt>
                <c:pt idx="96">
                  <c:v>1.499531396438613E-2</c:v>
                </c:pt>
                <c:pt idx="97">
                  <c:v>1.4842300556586269E-2</c:v>
                </c:pt>
                <c:pt idx="98">
                  <c:v>1.4692378328741965E-2</c:v>
                </c:pt>
                <c:pt idx="99">
                  <c:v>1.4545454545454544E-2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D3C-45FB-A72D-FED9A8BF7005}"/>
            </c:ext>
          </c:extLst>
        </c:ser>
        <c:ser>
          <c:idx val="2"/>
          <c:order val="2"/>
          <c:tx>
            <c:strRef>
              <c:f>'Escenari 2'!$G$20</c:f>
              <c:strCache>
                <c:ptCount val="1"/>
                <c:pt idx="0">
                  <c:v>Terciari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  <c:extLst xmlns:c15="http://schemas.microsoft.com/office/drawing/2012/chart"/>
            </c:numRef>
          </c:xVal>
          <c:yVal>
            <c:numRef>
              <c:f>'Escenari 2'!$G$22:$G$120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0.96969696969696972</c:v>
                </c:pt>
                <c:pt idx="14">
                  <c:v>0.90909090909090906</c:v>
                </c:pt>
                <c:pt idx="15">
                  <c:v>0.85561497326203195</c:v>
                </c:pt>
                <c:pt idx="16">
                  <c:v>0.80808080808080807</c:v>
                </c:pt>
                <c:pt idx="17">
                  <c:v>0.76555023923444965</c:v>
                </c:pt>
                <c:pt idx="18">
                  <c:v>0.72727272727272729</c:v>
                </c:pt>
                <c:pt idx="19">
                  <c:v>0.69264069264069261</c:v>
                </c:pt>
                <c:pt idx="20">
                  <c:v>0.66115702479338834</c:v>
                </c:pt>
                <c:pt idx="21">
                  <c:v>0.6324110671936759</c:v>
                </c:pt>
                <c:pt idx="22">
                  <c:v>0.60606060606060597</c:v>
                </c:pt>
                <c:pt idx="23">
                  <c:v>0.58181818181818179</c:v>
                </c:pt>
                <c:pt idx="24">
                  <c:v>0.55944055944055948</c:v>
                </c:pt>
                <c:pt idx="25">
                  <c:v>0.5387205387205386</c:v>
                </c:pt>
                <c:pt idx="26">
                  <c:v>0.51948051948051943</c:v>
                </c:pt>
                <c:pt idx="27">
                  <c:v>0.50156739811912221</c:v>
                </c:pt>
                <c:pt idx="28">
                  <c:v>0.48484848484848486</c:v>
                </c:pt>
                <c:pt idx="29">
                  <c:v>0.46920821114369504</c:v>
                </c:pt>
                <c:pt idx="30">
                  <c:v>0.45454545454545453</c:v>
                </c:pt>
                <c:pt idx="31">
                  <c:v>0.44077134986225885</c:v>
                </c:pt>
                <c:pt idx="32">
                  <c:v>0.42780748663101598</c:v>
                </c:pt>
                <c:pt idx="33">
                  <c:v>0.41558441558441561</c:v>
                </c:pt>
                <c:pt idx="34">
                  <c:v>0.40404040404040403</c:v>
                </c:pt>
                <c:pt idx="35">
                  <c:v>0.3931203931203931</c:v>
                </c:pt>
                <c:pt idx="36">
                  <c:v>0.38277511961722482</c:v>
                </c:pt>
                <c:pt idx="37">
                  <c:v>0.37296037296037288</c:v>
                </c:pt>
                <c:pt idx="38">
                  <c:v>0.36363636363636365</c:v>
                </c:pt>
                <c:pt idx="39">
                  <c:v>0.35476718403547675</c:v>
                </c:pt>
                <c:pt idx="40">
                  <c:v>0.34632034632034631</c:v>
                </c:pt>
                <c:pt idx="41">
                  <c:v>0.33826638477801263</c:v>
                </c:pt>
                <c:pt idx="42">
                  <c:v>0.33057851239669417</c:v>
                </c:pt>
                <c:pt idx="43">
                  <c:v>0.3232323232323232</c:v>
                </c:pt>
                <c:pt idx="44">
                  <c:v>0.31620553359683795</c:v>
                </c:pt>
                <c:pt idx="45">
                  <c:v>0.30947775628626695</c:v>
                </c:pt>
                <c:pt idx="46">
                  <c:v>0.30303030303030298</c:v>
                </c:pt>
                <c:pt idx="47">
                  <c:v>0.29684601113172537</c:v>
                </c:pt>
                <c:pt idx="48">
                  <c:v>0.29090909090909089</c:v>
                </c:pt>
                <c:pt idx="49">
                  <c:v>0.28520499108734404</c:v>
                </c:pt>
                <c:pt idx="50">
                  <c:v>0.27972027972027974</c:v>
                </c:pt>
                <c:pt idx="51">
                  <c:v>0.27444253859348194</c:v>
                </c:pt>
                <c:pt idx="52">
                  <c:v>0.2693602693602693</c:v>
                </c:pt>
                <c:pt idx="53">
                  <c:v>0.26446280991735532</c:v>
                </c:pt>
                <c:pt idx="54">
                  <c:v>0.25974025974025972</c:v>
                </c:pt>
                <c:pt idx="55">
                  <c:v>0.2551834130781499</c:v>
                </c:pt>
                <c:pt idx="56">
                  <c:v>0.2507836990595611</c:v>
                </c:pt>
                <c:pt idx="57">
                  <c:v>0.24653312788906007</c:v>
                </c:pt>
                <c:pt idx="58">
                  <c:v>0.24242424242424243</c:v>
                </c:pt>
                <c:pt idx="59">
                  <c:v>0.23845007451564823</c:v>
                </c:pt>
                <c:pt idx="60">
                  <c:v>0.23460410557184752</c:v>
                </c:pt>
                <c:pt idx="61">
                  <c:v>0.23088023088023082</c:v>
                </c:pt>
                <c:pt idx="62">
                  <c:v>0.22727272727272727</c:v>
                </c:pt>
                <c:pt idx="63">
                  <c:v>0.22377622377622378</c:v>
                </c:pt>
                <c:pt idx="64">
                  <c:v>0.22038567493112943</c:v>
                </c:pt>
                <c:pt idx="65">
                  <c:v>0.21709633649932158</c:v>
                </c:pt>
                <c:pt idx="66">
                  <c:v>0.21390374331550799</c:v>
                </c:pt>
                <c:pt idx="67">
                  <c:v>0.21080368906455862</c:v>
                </c:pt>
                <c:pt idx="68">
                  <c:v>0.20779220779220781</c:v>
                </c:pt>
                <c:pt idx="69">
                  <c:v>0.204865556978233</c:v>
                </c:pt>
                <c:pt idx="70">
                  <c:v>0.20202020202020202</c:v>
                </c:pt>
                <c:pt idx="71">
                  <c:v>0.19925280199252798</c:v>
                </c:pt>
                <c:pt idx="72">
                  <c:v>0.19656019656019655</c:v>
                </c:pt>
                <c:pt idx="73">
                  <c:v>0.19393939393939394</c:v>
                </c:pt>
                <c:pt idx="74">
                  <c:v>0.19138755980861241</c:v>
                </c:pt>
                <c:pt idx="75">
                  <c:v>0.18890200708382526</c:v>
                </c:pt>
                <c:pt idx="76">
                  <c:v>0.18648018648018644</c:v>
                </c:pt>
                <c:pt idx="77">
                  <c:v>0.18411967779056387</c:v>
                </c:pt>
                <c:pt idx="78">
                  <c:v>0.18181818181818182</c:v>
                </c:pt>
                <c:pt idx="79">
                  <c:v>0.1795735129068462</c:v>
                </c:pt>
                <c:pt idx="80">
                  <c:v>0.17738359201773837</c:v>
                </c:pt>
                <c:pt idx="81">
                  <c:v>0.17524644030668124</c:v>
                </c:pt>
                <c:pt idx="82">
                  <c:v>0.17316017316017315</c:v>
                </c:pt>
                <c:pt idx="83">
                  <c:v>0.17112299465240638</c:v>
                </c:pt>
                <c:pt idx="84">
                  <c:v>0.16913319238900631</c:v>
                </c:pt>
                <c:pt idx="85">
                  <c:v>0.16718913270637409</c:v>
                </c:pt>
                <c:pt idx="86">
                  <c:v>0.16528925619834708</c:v>
                </c:pt>
                <c:pt idx="87">
                  <c:v>0.16343207354443309</c:v>
                </c:pt>
                <c:pt idx="88">
                  <c:v>0.1616161616161616</c:v>
                </c:pt>
                <c:pt idx="89">
                  <c:v>0.15984015984015981</c:v>
                </c:pt>
                <c:pt idx="90">
                  <c:v>0.15810276679841898</c:v>
                </c:pt>
                <c:pt idx="91">
                  <c:v>0.15640273704789831</c:v>
                </c:pt>
                <c:pt idx="92">
                  <c:v>0.15473887814313347</c:v>
                </c:pt>
                <c:pt idx="93">
                  <c:v>0.15311004784688992</c:v>
                </c:pt>
                <c:pt idx="94">
                  <c:v>0.15151515151515149</c:v>
                </c:pt>
                <c:pt idx="95">
                  <c:v>0.14995313964386128</c:v>
                </c:pt>
                <c:pt idx="96">
                  <c:v>0.14842300556586269</c:v>
                </c:pt>
                <c:pt idx="97">
                  <c:v>0.14692378328741965</c:v>
                </c:pt>
                <c:pt idx="98">
                  <c:v>0.14545454545454545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AD3C-45FB-A72D-FED9A8BF7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2'!$K$20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2'!$K$22:$K$120</c:f>
              <c:numCache>
                <c:formatCode>0%</c:formatCode>
                <c:ptCount val="99"/>
                <c:pt idx="0">
                  <c:v>0.54545454545454541</c:v>
                </c:pt>
                <c:pt idx="1">
                  <c:v>0.36363636363636359</c:v>
                </c:pt>
                <c:pt idx="2">
                  <c:v>0.27272727272727271</c:v>
                </c:pt>
                <c:pt idx="3">
                  <c:v>0.21818181818181817</c:v>
                </c:pt>
                <c:pt idx="4">
                  <c:v>0.1818181818181818</c:v>
                </c:pt>
                <c:pt idx="5">
                  <c:v>0.15584415584415581</c:v>
                </c:pt>
                <c:pt idx="6">
                  <c:v>0.13636363636363635</c:v>
                </c:pt>
                <c:pt idx="7">
                  <c:v>0.12121212121212122</c:v>
                </c:pt>
                <c:pt idx="8">
                  <c:v>0.10909090909090909</c:v>
                </c:pt>
                <c:pt idx="9">
                  <c:v>9.9173553719008253E-2</c:v>
                </c:pt>
                <c:pt idx="10">
                  <c:v>9.0909090909090898E-2</c:v>
                </c:pt>
                <c:pt idx="11">
                  <c:v>8.3916083916083919E-2</c:v>
                </c:pt>
                <c:pt idx="12">
                  <c:v>7.7922077922077906E-2</c:v>
                </c:pt>
                <c:pt idx="13">
                  <c:v>7.2727272727272724E-2</c:v>
                </c:pt>
                <c:pt idx="14">
                  <c:v>6.8181818181818177E-2</c:v>
                </c:pt>
                <c:pt idx="15">
                  <c:v>6.4171122994652399E-2</c:v>
                </c:pt>
                <c:pt idx="16">
                  <c:v>6.0606060606060608E-2</c:v>
                </c:pt>
                <c:pt idx="17">
                  <c:v>5.7416267942583719E-2</c:v>
                </c:pt>
                <c:pt idx="18">
                  <c:v>5.4545454545454543E-2</c:v>
                </c:pt>
                <c:pt idx="19">
                  <c:v>5.1948051948051951E-2</c:v>
                </c:pt>
                <c:pt idx="20">
                  <c:v>4.9586776859504127E-2</c:v>
                </c:pt>
                <c:pt idx="21">
                  <c:v>4.7430830039525688E-2</c:v>
                </c:pt>
                <c:pt idx="22">
                  <c:v>4.5454545454545449E-2</c:v>
                </c:pt>
                <c:pt idx="23">
                  <c:v>4.3636363636363633E-2</c:v>
                </c:pt>
                <c:pt idx="24">
                  <c:v>4.195804195804196E-2</c:v>
                </c:pt>
                <c:pt idx="25">
                  <c:v>4.0404040404040401E-2</c:v>
                </c:pt>
                <c:pt idx="26">
                  <c:v>3.8961038961038953E-2</c:v>
                </c:pt>
                <c:pt idx="27">
                  <c:v>3.7617554858934164E-2</c:v>
                </c:pt>
                <c:pt idx="28">
                  <c:v>3.6363636363636362E-2</c:v>
                </c:pt>
                <c:pt idx="29">
                  <c:v>3.519061583577713E-2</c:v>
                </c:pt>
                <c:pt idx="30">
                  <c:v>3.4090909090909088E-2</c:v>
                </c:pt>
                <c:pt idx="31">
                  <c:v>3.3057851239669415E-2</c:v>
                </c:pt>
                <c:pt idx="32">
                  <c:v>3.20855614973262E-2</c:v>
                </c:pt>
                <c:pt idx="33">
                  <c:v>3.1168831168831169E-2</c:v>
                </c:pt>
                <c:pt idx="34">
                  <c:v>3.0303030303030304E-2</c:v>
                </c:pt>
                <c:pt idx="35">
                  <c:v>2.9484029484029485E-2</c:v>
                </c:pt>
                <c:pt idx="36">
                  <c:v>2.870813397129186E-2</c:v>
                </c:pt>
                <c:pt idx="37">
                  <c:v>2.7972027972027969E-2</c:v>
                </c:pt>
                <c:pt idx="38">
                  <c:v>2.7272727272727271E-2</c:v>
                </c:pt>
                <c:pt idx="39">
                  <c:v>2.6607538802660754E-2</c:v>
                </c:pt>
                <c:pt idx="40">
                  <c:v>2.5974025974025976E-2</c:v>
                </c:pt>
                <c:pt idx="41">
                  <c:v>2.5369978858350947E-2</c:v>
                </c:pt>
                <c:pt idx="42">
                  <c:v>2.4793388429752063E-2</c:v>
                </c:pt>
                <c:pt idx="43">
                  <c:v>2.4242424242424239E-2</c:v>
                </c:pt>
                <c:pt idx="44">
                  <c:v>2.3715415019762844E-2</c:v>
                </c:pt>
                <c:pt idx="45">
                  <c:v>2.321083172147002E-2</c:v>
                </c:pt>
                <c:pt idx="46">
                  <c:v>2.2727272727272724E-2</c:v>
                </c:pt>
                <c:pt idx="47">
                  <c:v>2.2263450834879402E-2</c:v>
                </c:pt>
                <c:pt idx="48">
                  <c:v>2.1818181818181816E-2</c:v>
                </c:pt>
                <c:pt idx="49">
                  <c:v>2.1390374331550801E-2</c:v>
                </c:pt>
                <c:pt idx="50">
                  <c:v>2.097902097902098E-2</c:v>
                </c:pt>
                <c:pt idx="51">
                  <c:v>2.0583190394511147E-2</c:v>
                </c:pt>
                <c:pt idx="52">
                  <c:v>2.02020202020202E-2</c:v>
                </c:pt>
                <c:pt idx="53">
                  <c:v>1.9834710743801651E-2</c:v>
                </c:pt>
                <c:pt idx="54">
                  <c:v>1.9480519480519477E-2</c:v>
                </c:pt>
                <c:pt idx="55">
                  <c:v>1.9138755980861243E-2</c:v>
                </c:pt>
                <c:pt idx="56">
                  <c:v>1.8808777429467082E-2</c:v>
                </c:pt>
                <c:pt idx="57">
                  <c:v>1.8489984591679505E-2</c:v>
                </c:pt>
                <c:pt idx="58">
                  <c:v>1.8181818181818181E-2</c:v>
                </c:pt>
                <c:pt idx="59">
                  <c:v>1.7883755588673618E-2</c:v>
                </c:pt>
                <c:pt idx="60">
                  <c:v>1.7595307917888565E-2</c:v>
                </c:pt>
                <c:pt idx="61">
                  <c:v>1.7316017316017313E-2</c:v>
                </c:pt>
                <c:pt idx="62">
                  <c:v>1.7045454545454544E-2</c:v>
                </c:pt>
                <c:pt idx="63">
                  <c:v>1.6783216783216783E-2</c:v>
                </c:pt>
                <c:pt idx="64">
                  <c:v>1.6528925619834708E-2</c:v>
                </c:pt>
                <c:pt idx="65">
                  <c:v>1.6282225237449117E-2</c:v>
                </c:pt>
                <c:pt idx="66">
                  <c:v>1.60427807486631E-2</c:v>
                </c:pt>
                <c:pt idx="67">
                  <c:v>1.5810276679841896E-2</c:v>
                </c:pt>
                <c:pt idx="68">
                  <c:v>1.5584415584415584E-2</c:v>
                </c:pt>
                <c:pt idx="69">
                  <c:v>1.5364916773367475E-2</c:v>
                </c:pt>
                <c:pt idx="70">
                  <c:v>1.5151515151515152E-2</c:v>
                </c:pt>
                <c:pt idx="71">
                  <c:v>1.4943960149439599E-2</c:v>
                </c:pt>
                <c:pt idx="72">
                  <c:v>1.4742014742014743E-2</c:v>
                </c:pt>
                <c:pt idx="73">
                  <c:v>1.4545454545454545E-2</c:v>
                </c:pt>
                <c:pt idx="74">
                  <c:v>1.435406698564593E-2</c:v>
                </c:pt>
                <c:pt idx="75">
                  <c:v>1.4167650531286895E-2</c:v>
                </c:pt>
                <c:pt idx="76">
                  <c:v>1.3986013986013984E-2</c:v>
                </c:pt>
                <c:pt idx="77">
                  <c:v>1.3808975834292289E-2</c:v>
                </c:pt>
                <c:pt idx="78">
                  <c:v>1.3636363636363636E-2</c:v>
                </c:pt>
                <c:pt idx="79">
                  <c:v>1.3468013468013466E-2</c:v>
                </c:pt>
                <c:pt idx="80">
                  <c:v>1.3303769401330377E-2</c:v>
                </c:pt>
                <c:pt idx="81">
                  <c:v>1.3143483023001093E-2</c:v>
                </c:pt>
                <c:pt idx="82">
                  <c:v>1.2987012987012988E-2</c:v>
                </c:pt>
                <c:pt idx="83">
                  <c:v>1.283422459893048E-2</c:v>
                </c:pt>
                <c:pt idx="84">
                  <c:v>1.2684989429175474E-2</c:v>
                </c:pt>
                <c:pt idx="85">
                  <c:v>1.2539184952978056E-2</c:v>
                </c:pt>
                <c:pt idx="86">
                  <c:v>1.2396694214876032E-2</c:v>
                </c:pt>
                <c:pt idx="87">
                  <c:v>1.2257405515832482E-2</c:v>
                </c:pt>
                <c:pt idx="88">
                  <c:v>1.2121212121212119E-2</c:v>
                </c:pt>
                <c:pt idx="89">
                  <c:v>1.1988011988011986E-2</c:v>
                </c:pt>
                <c:pt idx="90">
                  <c:v>1.1857707509881422E-2</c:v>
                </c:pt>
                <c:pt idx="91">
                  <c:v>1.1730205278592374E-2</c:v>
                </c:pt>
                <c:pt idx="92">
                  <c:v>1.160541586073501E-2</c:v>
                </c:pt>
                <c:pt idx="93">
                  <c:v>1.1483253588516745E-2</c:v>
                </c:pt>
                <c:pt idx="94">
                  <c:v>1.1363636363636362E-2</c:v>
                </c:pt>
                <c:pt idx="95">
                  <c:v>1.1246485473289597E-2</c:v>
                </c:pt>
                <c:pt idx="96">
                  <c:v>1.1131725417439701E-2</c:v>
                </c:pt>
                <c:pt idx="97">
                  <c:v>1.1019283746556474E-2</c:v>
                </c:pt>
                <c:pt idx="98">
                  <c:v>1.0909090909090908E-2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2DB-4A6D-8DFD-1FC7E9048E26}"/>
            </c:ext>
          </c:extLst>
        </c:ser>
        <c:ser>
          <c:idx val="1"/>
          <c:order val="1"/>
          <c:tx>
            <c:strRef>
              <c:f>'Escenari 2'!$L$20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2'!$L$21:$L$120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2DB-4A6D-8DFD-1FC7E9048E26}"/>
            </c:ext>
          </c:extLst>
        </c:ser>
        <c:ser>
          <c:idx val="2"/>
          <c:order val="2"/>
          <c:tx>
            <c:strRef>
              <c:f>'Escenari 2'!$M$20</c:f>
              <c:strCache>
                <c:ptCount val="1"/>
                <c:pt idx="0">
                  <c:v>Terciari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2'!$A$22:$A$120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  <c:extLst xmlns:c15="http://schemas.microsoft.com/office/drawing/2012/chart"/>
            </c:numRef>
          </c:xVal>
          <c:yVal>
            <c:numRef>
              <c:f>'Escenari 2'!$M$22:$M$120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0.96969696969696972</c:v>
                </c:pt>
                <c:pt idx="14">
                  <c:v>0.90909090909090906</c:v>
                </c:pt>
                <c:pt idx="15">
                  <c:v>0.85561497326203195</c:v>
                </c:pt>
                <c:pt idx="16">
                  <c:v>0.80808080808080807</c:v>
                </c:pt>
                <c:pt idx="17">
                  <c:v>0.76555023923444965</c:v>
                </c:pt>
                <c:pt idx="18">
                  <c:v>0.72727272727272729</c:v>
                </c:pt>
                <c:pt idx="19">
                  <c:v>0.69264069264069261</c:v>
                </c:pt>
                <c:pt idx="20">
                  <c:v>0.66115702479338834</c:v>
                </c:pt>
                <c:pt idx="21">
                  <c:v>0.6324110671936759</c:v>
                </c:pt>
                <c:pt idx="22">
                  <c:v>0.60606060606060597</c:v>
                </c:pt>
                <c:pt idx="23">
                  <c:v>0.58181818181818179</c:v>
                </c:pt>
                <c:pt idx="24">
                  <c:v>0.55944055944055948</c:v>
                </c:pt>
                <c:pt idx="25">
                  <c:v>0.5387205387205386</c:v>
                </c:pt>
                <c:pt idx="26">
                  <c:v>0.51948051948051943</c:v>
                </c:pt>
                <c:pt idx="27">
                  <c:v>0.50156739811912221</c:v>
                </c:pt>
                <c:pt idx="28">
                  <c:v>0.48484848484848486</c:v>
                </c:pt>
                <c:pt idx="29">
                  <c:v>0.46920821114369504</c:v>
                </c:pt>
                <c:pt idx="30">
                  <c:v>0.45454545454545453</c:v>
                </c:pt>
                <c:pt idx="31">
                  <c:v>0.44077134986225885</c:v>
                </c:pt>
                <c:pt idx="32">
                  <c:v>0.42780748663101598</c:v>
                </c:pt>
                <c:pt idx="33">
                  <c:v>0.41558441558441561</c:v>
                </c:pt>
                <c:pt idx="34">
                  <c:v>0.40404040404040403</c:v>
                </c:pt>
                <c:pt idx="35">
                  <c:v>0.3931203931203931</c:v>
                </c:pt>
                <c:pt idx="36">
                  <c:v>0.38277511961722482</c:v>
                </c:pt>
                <c:pt idx="37">
                  <c:v>0.37296037296037288</c:v>
                </c:pt>
                <c:pt idx="38">
                  <c:v>0.36363636363636365</c:v>
                </c:pt>
                <c:pt idx="39">
                  <c:v>0.35476718403547675</c:v>
                </c:pt>
                <c:pt idx="40">
                  <c:v>0.34632034632034631</c:v>
                </c:pt>
                <c:pt idx="41">
                  <c:v>0.33826638477801263</c:v>
                </c:pt>
                <c:pt idx="42">
                  <c:v>0.33057851239669417</c:v>
                </c:pt>
                <c:pt idx="43">
                  <c:v>0.3232323232323232</c:v>
                </c:pt>
                <c:pt idx="44">
                  <c:v>0.31620553359683795</c:v>
                </c:pt>
                <c:pt idx="45">
                  <c:v>0.30947775628626695</c:v>
                </c:pt>
                <c:pt idx="46">
                  <c:v>0.30303030303030298</c:v>
                </c:pt>
                <c:pt idx="47">
                  <c:v>0.29684601113172537</c:v>
                </c:pt>
                <c:pt idx="48">
                  <c:v>0.29090909090909089</c:v>
                </c:pt>
                <c:pt idx="49">
                  <c:v>0.28520499108734404</c:v>
                </c:pt>
                <c:pt idx="50">
                  <c:v>0.27972027972027974</c:v>
                </c:pt>
                <c:pt idx="51">
                  <c:v>0.27444253859348194</c:v>
                </c:pt>
                <c:pt idx="52">
                  <c:v>0.2693602693602693</c:v>
                </c:pt>
                <c:pt idx="53">
                  <c:v>0.26446280991735532</c:v>
                </c:pt>
                <c:pt idx="54">
                  <c:v>0.25974025974025972</c:v>
                </c:pt>
                <c:pt idx="55">
                  <c:v>0.2551834130781499</c:v>
                </c:pt>
                <c:pt idx="56">
                  <c:v>0.2507836990595611</c:v>
                </c:pt>
                <c:pt idx="57">
                  <c:v>0.24653312788906007</c:v>
                </c:pt>
                <c:pt idx="58">
                  <c:v>0.24242424242424243</c:v>
                </c:pt>
                <c:pt idx="59">
                  <c:v>0.23845007451564823</c:v>
                </c:pt>
                <c:pt idx="60">
                  <c:v>0.23460410557184752</c:v>
                </c:pt>
                <c:pt idx="61">
                  <c:v>0.23088023088023082</c:v>
                </c:pt>
                <c:pt idx="62">
                  <c:v>0.22727272727272727</c:v>
                </c:pt>
                <c:pt idx="63">
                  <c:v>0.22377622377622378</c:v>
                </c:pt>
                <c:pt idx="64">
                  <c:v>0.22038567493112943</c:v>
                </c:pt>
                <c:pt idx="65">
                  <c:v>0.21709633649932158</c:v>
                </c:pt>
                <c:pt idx="66">
                  <c:v>0.21390374331550799</c:v>
                </c:pt>
                <c:pt idx="67">
                  <c:v>0.21080368906455862</c:v>
                </c:pt>
                <c:pt idx="68">
                  <c:v>0.20779220779220781</c:v>
                </c:pt>
                <c:pt idx="69">
                  <c:v>0.204865556978233</c:v>
                </c:pt>
                <c:pt idx="70">
                  <c:v>0.20202020202020202</c:v>
                </c:pt>
                <c:pt idx="71">
                  <c:v>0.19925280199252798</c:v>
                </c:pt>
                <c:pt idx="72">
                  <c:v>0.19656019656019655</c:v>
                </c:pt>
                <c:pt idx="73">
                  <c:v>0.19393939393939394</c:v>
                </c:pt>
                <c:pt idx="74">
                  <c:v>0.19138755980861241</c:v>
                </c:pt>
                <c:pt idx="75">
                  <c:v>0.18890200708382526</c:v>
                </c:pt>
                <c:pt idx="76">
                  <c:v>0.18648018648018644</c:v>
                </c:pt>
                <c:pt idx="77">
                  <c:v>0.18411967779056387</c:v>
                </c:pt>
                <c:pt idx="78">
                  <c:v>0.18181818181818182</c:v>
                </c:pt>
                <c:pt idx="79">
                  <c:v>0.1795735129068462</c:v>
                </c:pt>
                <c:pt idx="80">
                  <c:v>0.17738359201773837</c:v>
                </c:pt>
                <c:pt idx="81">
                  <c:v>0.17524644030668124</c:v>
                </c:pt>
                <c:pt idx="82">
                  <c:v>0.17316017316017315</c:v>
                </c:pt>
                <c:pt idx="83">
                  <c:v>0.17112299465240638</c:v>
                </c:pt>
                <c:pt idx="84">
                  <c:v>0.16913319238900631</c:v>
                </c:pt>
                <c:pt idx="85">
                  <c:v>0.16718913270637409</c:v>
                </c:pt>
                <c:pt idx="86">
                  <c:v>0.16528925619834708</c:v>
                </c:pt>
                <c:pt idx="87">
                  <c:v>0.16343207354443309</c:v>
                </c:pt>
                <c:pt idx="88">
                  <c:v>0.1616161616161616</c:v>
                </c:pt>
                <c:pt idx="89">
                  <c:v>0.15984015984015981</c:v>
                </c:pt>
                <c:pt idx="90">
                  <c:v>0.15810276679841898</c:v>
                </c:pt>
                <c:pt idx="91">
                  <c:v>0.15640273704789831</c:v>
                </c:pt>
                <c:pt idx="92">
                  <c:v>0.15473887814313347</c:v>
                </c:pt>
                <c:pt idx="93">
                  <c:v>0.15311004784688992</c:v>
                </c:pt>
                <c:pt idx="94">
                  <c:v>0.15151515151515149</c:v>
                </c:pt>
                <c:pt idx="95">
                  <c:v>0.14995313964386128</c:v>
                </c:pt>
                <c:pt idx="96">
                  <c:v>0.14842300556586269</c:v>
                </c:pt>
                <c:pt idx="97">
                  <c:v>0.14692378328741965</c:v>
                </c:pt>
                <c:pt idx="98">
                  <c:v>0.14545454545454545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02DB-4A6D-8DFD-1FC7E9048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A i B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3'!$E$20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3'!$E$22:$E$120</c:f>
              <c:numCache>
                <c:formatCode>0%</c:formatCode>
                <c:ptCount val="99"/>
                <c:pt idx="0">
                  <c:v>0.54545454545454541</c:v>
                </c:pt>
                <c:pt idx="1">
                  <c:v>0.36363636363636359</c:v>
                </c:pt>
                <c:pt idx="2">
                  <c:v>0.27272727272727271</c:v>
                </c:pt>
                <c:pt idx="3">
                  <c:v>0.21818181818181817</c:v>
                </c:pt>
                <c:pt idx="4">
                  <c:v>0.1818181818181818</c:v>
                </c:pt>
                <c:pt idx="5">
                  <c:v>0.15584415584415581</c:v>
                </c:pt>
                <c:pt idx="6">
                  <c:v>0.13636363636363635</c:v>
                </c:pt>
                <c:pt idx="7">
                  <c:v>0.12121212121212122</c:v>
                </c:pt>
                <c:pt idx="8">
                  <c:v>0.10909090909090909</c:v>
                </c:pt>
                <c:pt idx="9">
                  <c:v>9.9173553719008253E-2</c:v>
                </c:pt>
                <c:pt idx="10">
                  <c:v>9.0909090909090898E-2</c:v>
                </c:pt>
                <c:pt idx="11">
                  <c:v>8.3916083916083919E-2</c:v>
                </c:pt>
                <c:pt idx="12">
                  <c:v>7.7922077922077906E-2</c:v>
                </c:pt>
                <c:pt idx="13">
                  <c:v>7.2727272727272724E-2</c:v>
                </c:pt>
                <c:pt idx="14">
                  <c:v>6.8181818181818177E-2</c:v>
                </c:pt>
                <c:pt idx="15">
                  <c:v>6.4171122994652399E-2</c:v>
                </c:pt>
                <c:pt idx="16">
                  <c:v>6.0606060606060608E-2</c:v>
                </c:pt>
                <c:pt idx="17">
                  <c:v>5.7416267942583719E-2</c:v>
                </c:pt>
                <c:pt idx="18">
                  <c:v>5.4545454545454543E-2</c:v>
                </c:pt>
                <c:pt idx="19">
                  <c:v>5.1948051948051951E-2</c:v>
                </c:pt>
                <c:pt idx="20">
                  <c:v>4.9586776859504127E-2</c:v>
                </c:pt>
                <c:pt idx="21">
                  <c:v>4.7430830039525688E-2</c:v>
                </c:pt>
                <c:pt idx="22">
                  <c:v>4.5454545454545449E-2</c:v>
                </c:pt>
                <c:pt idx="23">
                  <c:v>4.3636363636363633E-2</c:v>
                </c:pt>
                <c:pt idx="24">
                  <c:v>4.195804195804196E-2</c:v>
                </c:pt>
                <c:pt idx="25">
                  <c:v>4.0404040404040401E-2</c:v>
                </c:pt>
                <c:pt idx="26">
                  <c:v>3.8961038961038953E-2</c:v>
                </c:pt>
                <c:pt idx="27">
                  <c:v>3.7617554858934164E-2</c:v>
                </c:pt>
                <c:pt idx="28">
                  <c:v>3.6363636363636362E-2</c:v>
                </c:pt>
                <c:pt idx="29">
                  <c:v>3.519061583577713E-2</c:v>
                </c:pt>
                <c:pt idx="30">
                  <c:v>3.4090909090909088E-2</c:v>
                </c:pt>
                <c:pt idx="31">
                  <c:v>3.3057851239669415E-2</c:v>
                </c:pt>
                <c:pt idx="32">
                  <c:v>3.20855614973262E-2</c:v>
                </c:pt>
                <c:pt idx="33">
                  <c:v>3.1168831168831169E-2</c:v>
                </c:pt>
                <c:pt idx="34">
                  <c:v>3.0303030303030304E-2</c:v>
                </c:pt>
                <c:pt idx="35">
                  <c:v>2.9484029484029485E-2</c:v>
                </c:pt>
                <c:pt idx="36">
                  <c:v>2.870813397129186E-2</c:v>
                </c:pt>
                <c:pt idx="37">
                  <c:v>2.7972027972027969E-2</c:v>
                </c:pt>
                <c:pt idx="38">
                  <c:v>2.7272727272727271E-2</c:v>
                </c:pt>
                <c:pt idx="39">
                  <c:v>2.6607538802660754E-2</c:v>
                </c:pt>
                <c:pt idx="40">
                  <c:v>2.5974025974025976E-2</c:v>
                </c:pt>
                <c:pt idx="41">
                  <c:v>2.5369978858350947E-2</c:v>
                </c:pt>
                <c:pt idx="42">
                  <c:v>2.4793388429752063E-2</c:v>
                </c:pt>
                <c:pt idx="43">
                  <c:v>2.4242424242424239E-2</c:v>
                </c:pt>
                <c:pt idx="44">
                  <c:v>2.3715415019762844E-2</c:v>
                </c:pt>
                <c:pt idx="45">
                  <c:v>2.321083172147002E-2</c:v>
                </c:pt>
                <c:pt idx="46">
                  <c:v>2.2727272727272724E-2</c:v>
                </c:pt>
                <c:pt idx="47">
                  <c:v>2.2263450834879402E-2</c:v>
                </c:pt>
                <c:pt idx="48">
                  <c:v>2.1818181818181816E-2</c:v>
                </c:pt>
                <c:pt idx="49">
                  <c:v>2.1390374331550801E-2</c:v>
                </c:pt>
                <c:pt idx="50">
                  <c:v>2.097902097902098E-2</c:v>
                </c:pt>
                <c:pt idx="51">
                  <c:v>2.0583190394511147E-2</c:v>
                </c:pt>
                <c:pt idx="52">
                  <c:v>2.02020202020202E-2</c:v>
                </c:pt>
                <c:pt idx="53">
                  <c:v>1.9834710743801651E-2</c:v>
                </c:pt>
                <c:pt idx="54">
                  <c:v>1.9480519480519477E-2</c:v>
                </c:pt>
                <c:pt idx="55">
                  <c:v>1.9138755980861243E-2</c:v>
                </c:pt>
                <c:pt idx="56">
                  <c:v>1.8808777429467082E-2</c:v>
                </c:pt>
                <c:pt idx="57">
                  <c:v>1.8489984591679505E-2</c:v>
                </c:pt>
                <c:pt idx="58">
                  <c:v>1.8181818181818181E-2</c:v>
                </c:pt>
                <c:pt idx="59">
                  <c:v>1.7883755588673618E-2</c:v>
                </c:pt>
                <c:pt idx="60">
                  <c:v>1.7595307917888565E-2</c:v>
                </c:pt>
                <c:pt idx="61">
                  <c:v>1.7316017316017313E-2</c:v>
                </c:pt>
                <c:pt idx="62">
                  <c:v>1.7045454545454544E-2</c:v>
                </c:pt>
                <c:pt idx="63">
                  <c:v>1.6783216783216783E-2</c:v>
                </c:pt>
                <c:pt idx="64">
                  <c:v>1.6528925619834708E-2</c:v>
                </c:pt>
                <c:pt idx="65">
                  <c:v>1.6282225237449117E-2</c:v>
                </c:pt>
                <c:pt idx="66">
                  <c:v>1.60427807486631E-2</c:v>
                </c:pt>
                <c:pt idx="67">
                  <c:v>1.5810276679841896E-2</c:v>
                </c:pt>
                <c:pt idx="68">
                  <c:v>1.5584415584415584E-2</c:v>
                </c:pt>
                <c:pt idx="69">
                  <c:v>1.5364916773367475E-2</c:v>
                </c:pt>
                <c:pt idx="70">
                  <c:v>1.5151515151515152E-2</c:v>
                </c:pt>
                <c:pt idx="71">
                  <c:v>1.4943960149439599E-2</c:v>
                </c:pt>
                <c:pt idx="72">
                  <c:v>1.4742014742014743E-2</c:v>
                </c:pt>
                <c:pt idx="73">
                  <c:v>1.4545454545454545E-2</c:v>
                </c:pt>
                <c:pt idx="74">
                  <c:v>1.435406698564593E-2</c:v>
                </c:pt>
                <c:pt idx="75">
                  <c:v>1.4167650531286895E-2</c:v>
                </c:pt>
                <c:pt idx="76">
                  <c:v>1.3986013986013984E-2</c:v>
                </c:pt>
                <c:pt idx="77">
                  <c:v>1.3808975834292289E-2</c:v>
                </c:pt>
                <c:pt idx="78">
                  <c:v>1.3636363636363636E-2</c:v>
                </c:pt>
                <c:pt idx="79">
                  <c:v>1.3468013468013466E-2</c:v>
                </c:pt>
                <c:pt idx="80">
                  <c:v>1.3303769401330377E-2</c:v>
                </c:pt>
                <c:pt idx="81">
                  <c:v>1.3143483023001093E-2</c:v>
                </c:pt>
                <c:pt idx="82">
                  <c:v>1.2987012987012988E-2</c:v>
                </c:pt>
                <c:pt idx="83">
                  <c:v>1.283422459893048E-2</c:v>
                </c:pt>
                <c:pt idx="84">
                  <c:v>1.2684989429175474E-2</c:v>
                </c:pt>
                <c:pt idx="85">
                  <c:v>1.2539184952978056E-2</c:v>
                </c:pt>
                <c:pt idx="86">
                  <c:v>1.2396694214876032E-2</c:v>
                </c:pt>
                <c:pt idx="87">
                  <c:v>1.2257405515832482E-2</c:v>
                </c:pt>
                <c:pt idx="88">
                  <c:v>1.2121212121212119E-2</c:v>
                </c:pt>
                <c:pt idx="89">
                  <c:v>1.1988011988011986E-2</c:v>
                </c:pt>
                <c:pt idx="90">
                  <c:v>1.1857707509881422E-2</c:v>
                </c:pt>
                <c:pt idx="91">
                  <c:v>1.1730205278592374E-2</c:v>
                </c:pt>
                <c:pt idx="92">
                  <c:v>1.160541586073501E-2</c:v>
                </c:pt>
                <c:pt idx="93">
                  <c:v>1.1483253588516745E-2</c:v>
                </c:pt>
                <c:pt idx="94">
                  <c:v>1.1363636363636362E-2</c:v>
                </c:pt>
                <c:pt idx="95">
                  <c:v>1.1246485473289597E-2</c:v>
                </c:pt>
                <c:pt idx="96">
                  <c:v>1.1131725417439701E-2</c:v>
                </c:pt>
                <c:pt idx="97">
                  <c:v>1.1019283746556474E-2</c:v>
                </c:pt>
                <c:pt idx="98">
                  <c:v>1.0909090909090908E-2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4F2-43A3-8CD8-9C828F428EA5}"/>
            </c:ext>
          </c:extLst>
        </c:ser>
        <c:ser>
          <c:idx val="1"/>
          <c:order val="1"/>
          <c:tx>
            <c:strRef>
              <c:f>'Escenari 3'!$F$20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3'!$F$21:$F$120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4F2-43A3-8CD8-9C828F428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3'!$G$20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3'!$A$22:$A$120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3'!$G$22:$G$120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1</c:v>
                      </c:pt>
                      <c:pt idx="12">
                        <c:v>1</c:v>
                      </c:pt>
                      <c:pt idx="13">
                        <c:v>0.96969696969696972</c:v>
                      </c:pt>
                      <c:pt idx="14">
                        <c:v>0.90909090909090906</c:v>
                      </c:pt>
                      <c:pt idx="15">
                        <c:v>0.85561497326203195</c:v>
                      </c:pt>
                      <c:pt idx="16">
                        <c:v>0.80808080808080807</c:v>
                      </c:pt>
                      <c:pt idx="17">
                        <c:v>0.76555023923444965</c:v>
                      </c:pt>
                      <c:pt idx="18">
                        <c:v>0.72727272727272729</c:v>
                      </c:pt>
                      <c:pt idx="19">
                        <c:v>0.69264069264069261</c:v>
                      </c:pt>
                      <c:pt idx="20">
                        <c:v>0.66115702479338834</c:v>
                      </c:pt>
                      <c:pt idx="21">
                        <c:v>0.6324110671936759</c:v>
                      </c:pt>
                      <c:pt idx="22">
                        <c:v>0.60606060606060597</c:v>
                      </c:pt>
                      <c:pt idx="23">
                        <c:v>0.58181818181818179</c:v>
                      </c:pt>
                      <c:pt idx="24">
                        <c:v>0.55944055944055948</c:v>
                      </c:pt>
                      <c:pt idx="25">
                        <c:v>0.5387205387205386</c:v>
                      </c:pt>
                      <c:pt idx="26">
                        <c:v>0.51948051948051943</c:v>
                      </c:pt>
                      <c:pt idx="27">
                        <c:v>0.50156739811912221</c:v>
                      </c:pt>
                      <c:pt idx="28">
                        <c:v>0.48484848484848486</c:v>
                      </c:pt>
                      <c:pt idx="29">
                        <c:v>0.46920821114369504</c:v>
                      </c:pt>
                      <c:pt idx="30">
                        <c:v>0.45454545454545453</c:v>
                      </c:pt>
                      <c:pt idx="31">
                        <c:v>0.44077134986225885</c:v>
                      </c:pt>
                      <c:pt idx="32">
                        <c:v>0.42780748663101598</c:v>
                      </c:pt>
                      <c:pt idx="33">
                        <c:v>0.41558441558441561</c:v>
                      </c:pt>
                      <c:pt idx="34">
                        <c:v>0.40404040404040403</c:v>
                      </c:pt>
                      <c:pt idx="35">
                        <c:v>0.3931203931203931</c:v>
                      </c:pt>
                      <c:pt idx="36">
                        <c:v>0.38277511961722482</c:v>
                      </c:pt>
                      <c:pt idx="37">
                        <c:v>0.37296037296037288</c:v>
                      </c:pt>
                      <c:pt idx="38">
                        <c:v>0.36363636363636365</c:v>
                      </c:pt>
                      <c:pt idx="39">
                        <c:v>0.35476718403547675</c:v>
                      </c:pt>
                      <c:pt idx="40">
                        <c:v>0.34632034632034631</c:v>
                      </c:pt>
                      <c:pt idx="41">
                        <c:v>0.33826638477801263</c:v>
                      </c:pt>
                      <c:pt idx="42">
                        <c:v>0.33057851239669417</c:v>
                      </c:pt>
                      <c:pt idx="43">
                        <c:v>0.3232323232323232</c:v>
                      </c:pt>
                      <c:pt idx="44">
                        <c:v>0.31620553359683795</c:v>
                      </c:pt>
                      <c:pt idx="45">
                        <c:v>0.30947775628626695</c:v>
                      </c:pt>
                      <c:pt idx="46">
                        <c:v>0.30303030303030298</c:v>
                      </c:pt>
                      <c:pt idx="47">
                        <c:v>0.29684601113172537</c:v>
                      </c:pt>
                      <c:pt idx="48">
                        <c:v>0.29090909090909089</c:v>
                      </c:pt>
                      <c:pt idx="49">
                        <c:v>0.28520499108734404</c:v>
                      </c:pt>
                      <c:pt idx="50">
                        <c:v>0.27972027972027974</c:v>
                      </c:pt>
                      <c:pt idx="51">
                        <c:v>0.27444253859348194</c:v>
                      </c:pt>
                      <c:pt idx="52">
                        <c:v>0.2693602693602693</c:v>
                      </c:pt>
                      <c:pt idx="53">
                        <c:v>0.26446280991735532</c:v>
                      </c:pt>
                      <c:pt idx="54">
                        <c:v>0.25974025974025972</c:v>
                      </c:pt>
                      <c:pt idx="55">
                        <c:v>0.2551834130781499</c:v>
                      </c:pt>
                      <c:pt idx="56">
                        <c:v>0.2507836990595611</c:v>
                      </c:pt>
                      <c:pt idx="57">
                        <c:v>0.24653312788906007</c:v>
                      </c:pt>
                      <c:pt idx="58">
                        <c:v>0.24242424242424243</c:v>
                      </c:pt>
                      <c:pt idx="59">
                        <c:v>0.23845007451564823</c:v>
                      </c:pt>
                      <c:pt idx="60">
                        <c:v>0.23460410557184752</c:v>
                      </c:pt>
                      <c:pt idx="61">
                        <c:v>0.23088023088023082</c:v>
                      </c:pt>
                      <c:pt idx="62">
                        <c:v>0.22727272727272727</c:v>
                      </c:pt>
                      <c:pt idx="63">
                        <c:v>0.22377622377622378</c:v>
                      </c:pt>
                      <c:pt idx="64">
                        <c:v>0.22038567493112943</c:v>
                      </c:pt>
                      <c:pt idx="65">
                        <c:v>0.21709633649932158</c:v>
                      </c:pt>
                      <c:pt idx="66">
                        <c:v>0.21390374331550799</c:v>
                      </c:pt>
                      <c:pt idx="67">
                        <c:v>0.21080368906455862</c:v>
                      </c:pt>
                      <c:pt idx="68">
                        <c:v>0.20779220779220781</c:v>
                      </c:pt>
                      <c:pt idx="69">
                        <c:v>0.204865556978233</c:v>
                      </c:pt>
                      <c:pt idx="70">
                        <c:v>0.20202020202020202</c:v>
                      </c:pt>
                      <c:pt idx="71">
                        <c:v>0.19925280199252798</c:v>
                      </c:pt>
                      <c:pt idx="72">
                        <c:v>0.19656019656019655</c:v>
                      </c:pt>
                      <c:pt idx="73">
                        <c:v>0.19393939393939394</c:v>
                      </c:pt>
                      <c:pt idx="74">
                        <c:v>0.19138755980861241</c:v>
                      </c:pt>
                      <c:pt idx="75">
                        <c:v>0.18890200708382526</c:v>
                      </c:pt>
                      <c:pt idx="76">
                        <c:v>0.18648018648018644</c:v>
                      </c:pt>
                      <c:pt idx="77">
                        <c:v>0.18411967779056387</c:v>
                      </c:pt>
                      <c:pt idx="78">
                        <c:v>0.18181818181818182</c:v>
                      </c:pt>
                      <c:pt idx="79">
                        <c:v>0.1795735129068462</c:v>
                      </c:pt>
                      <c:pt idx="80">
                        <c:v>0.17738359201773837</c:v>
                      </c:pt>
                      <c:pt idx="81">
                        <c:v>0.17524644030668124</c:v>
                      </c:pt>
                      <c:pt idx="82">
                        <c:v>0.17316017316017315</c:v>
                      </c:pt>
                      <c:pt idx="83">
                        <c:v>0.17112299465240638</c:v>
                      </c:pt>
                      <c:pt idx="84">
                        <c:v>0.16913319238900631</c:v>
                      </c:pt>
                      <c:pt idx="85">
                        <c:v>0.16718913270637409</c:v>
                      </c:pt>
                      <c:pt idx="86">
                        <c:v>0.16528925619834708</c:v>
                      </c:pt>
                      <c:pt idx="87">
                        <c:v>0.16343207354443309</c:v>
                      </c:pt>
                      <c:pt idx="88">
                        <c:v>0.1616161616161616</c:v>
                      </c:pt>
                      <c:pt idx="89">
                        <c:v>0.15984015984015981</c:v>
                      </c:pt>
                      <c:pt idx="90">
                        <c:v>0.15810276679841898</c:v>
                      </c:pt>
                      <c:pt idx="91">
                        <c:v>0.15640273704789831</c:v>
                      </c:pt>
                      <c:pt idx="92">
                        <c:v>0.15473887814313347</c:v>
                      </c:pt>
                      <c:pt idx="93">
                        <c:v>0.15311004784688992</c:v>
                      </c:pt>
                      <c:pt idx="94">
                        <c:v>0.15151515151515149</c:v>
                      </c:pt>
                      <c:pt idx="95">
                        <c:v>0.14995313964386128</c:v>
                      </c:pt>
                      <c:pt idx="96">
                        <c:v>0.14842300556586269</c:v>
                      </c:pt>
                      <c:pt idx="97">
                        <c:v>0.14692378328741965</c:v>
                      </c:pt>
                      <c:pt idx="98">
                        <c:v>0.14545454545454545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84F2-43A3-8CD8-9C828F428EA5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3'!$K$20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3'!$K$22:$K$120</c:f>
              <c:numCache>
                <c:formatCode>0%</c:formatCode>
                <c:ptCount val="99"/>
                <c:pt idx="0">
                  <c:v>1</c:v>
                </c:pt>
                <c:pt idx="1">
                  <c:v>0.72727272727272718</c:v>
                </c:pt>
                <c:pt idx="2">
                  <c:v>0.54545454545454541</c:v>
                </c:pt>
                <c:pt idx="3">
                  <c:v>0.43636363636363634</c:v>
                </c:pt>
                <c:pt idx="4">
                  <c:v>0.36363636363636359</c:v>
                </c:pt>
                <c:pt idx="5">
                  <c:v>0.31168831168831163</c:v>
                </c:pt>
                <c:pt idx="6">
                  <c:v>0.27272727272727271</c:v>
                </c:pt>
                <c:pt idx="7">
                  <c:v>0.24242424242424243</c:v>
                </c:pt>
                <c:pt idx="8">
                  <c:v>0.21818181818181817</c:v>
                </c:pt>
                <c:pt idx="9">
                  <c:v>0.19834710743801651</c:v>
                </c:pt>
                <c:pt idx="10">
                  <c:v>0.1818181818181818</c:v>
                </c:pt>
                <c:pt idx="11">
                  <c:v>0.16783216783216784</c:v>
                </c:pt>
                <c:pt idx="12">
                  <c:v>0.15584415584415581</c:v>
                </c:pt>
                <c:pt idx="13">
                  <c:v>0.14545454545454545</c:v>
                </c:pt>
                <c:pt idx="14">
                  <c:v>0.13636363636363635</c:v>
                </c:pt>
                <c:pt idx="15">
                  <c:v>0.1283422459893048</c:v>
                </c:pt>
                <c:pt idx="16">
                  <c:v>0.12121212121212122</c:v>
                </c:pt>
                <c:pt idx="17">
                  <c:v>0.11483253588516744</c:v>
                </c:pt>
                <c:pt idx="18">
                  <c:v>0.10909090909090909</c:v>
                </c:pt>
                <c:pt idx="19">
                  <c:v>0.1038961038961039</c:v>
                </c:pt>
                <c:pt idx="20">
                  <c:v>9.9173553719008253E-2</c:v>
                </c:pt>
                <c:pt idx="21">
                  <c:v>9.4861660079051377E-2</c:v>
                </c:pt>
                <c:pt idx="22">
                  <c:v>9.0909090909090898E-2</c:v>
                </c:pt>
                <c:pt idx="23">
                  <c:v>8.7272727272727266E-2</c:v>
                </c:pt>
                <c:pt idx="24">
                  <c:v>8.3916083916083919E-2</c:v>
                </c:pt>
                <c:pt idx="25">
                  <c:v>8.0808080808080801E-2</c:v>
                </c:pt>
                <c:pt idx="26">
                  <c:v>7.7922077922077906E-2</c:v>
                </c:pt>
                <c:pt idx="27">
                  <c:v>7.5235109717868329E-2</c:v>
                </c:pt>
                <c:pt idx="28">
                  <c:v>7.2727272727272724E-2</c:v>
                </c:pt>
                <c:pt idx="29">
                  <c:v>7.0381231671554259E-2</c:v>
                </c:pt>
                <c:pt idx="30">
                  <c:v>6.8181818181818177E-2</c:v>
                </c:pt>
                <c:pt idx="31">
                  <c:v>6.6115702479338831E-2</c:v>
                </c:pt>
                <c:pt idx="32">
                  <c:v>6.4171122994652399E-2</c:v>
                </c:pt>
                <c:pt idx="33">
                  <c:v>6.2337662337662338E-2</c:v>
                </c:pt>
                <c:pt idx="34">
                  <c:v>6.0606060606060608E-2</c:v>
                </c:pt>
                <c:pt idx="35">
                  <c:v>5.896805896805897E-2</c:v>
                </c:pt>
                <c:pt idx="36">
                  <c:v>5.7416267942583719E-2</c:v>
                </c:pt>
                <c:pt idx="37">
                  <c:v>5.5944055944055937E-2</c:v>
                </c:pt>
                <c:pt idx="38">
                  <c:v>5.4545454545454543E-2</c:v>
                </c:pt>
                <c:pt idx="39">
                  <c:v>5.3215077605321508E-2</c:v>
                </c:pt>
                <c:pt idx="40">
                  <c:v>5.1948051948051951E-2</c:v>
                </c:pt>
                <c:pt idx="41">
                  <c:v>5.0739957716701894E-2</c:v>
                </c:pt>
                <c:pt idx="42">
                  <c:v>4.9586776859504127E-2</c:v>
                </c:pt>
                <c:pt idx="43">
                  <c:v>4.8484848484848478E-2</c:v>
                </c:pt>
                <c:pt idx="44">
                  <c:v>4.7430830039525688E-2</c:v>
                </c:pt>
                <c:pt idx="45">
                  <c:v>4.6421663442940041E-2</c:v>
                </c:pt>
                <c:pt idx="46">
                  <c:v>4.5454545454545449E-2</c:v>
                </c:pt>
                <c:pt idx="47">
                  <c:v>4.4526901669758805E-2</c:v>
                </c:pt>
                <c:pt idx="48">
                  <c:v>4.3636363636363633E-2</c:v>
                </c:pt>
                <c:pt idx="49">
                  <c:v>4.2780748663101602E-2</c:v>
                </c:pt>
                <c:pt idx="50">
                  <c:v>4.195804195804196E-2</c:v>
                </c:pt>
                <c:pt idx="51">
                  <c:v>4.1166380789022294E-2</c:v>
                </c:pt>
                <c:pt idx="52">
                  <c:v>4.0404040404040401E-2</c:v>
                </c:pt>
                <c:pt idx="53">
                  <c:v>3.9669421487603301E-2</c:v>
                </c:pt>
                <c:pt idx="54">
                  <c:v>3.8961038961038953E-2</c:v>
                </c:pt>
                <c:pt idx="55">
                  <c:v>3.8277511961722487E-2</c:v>
                </c:pt>
                <c:pt idx="56">
                  <c:v>3.7617554858934164E-2</c:v>
                </c:pt>
                <c:pt idx="57">
                  <c:v>3.697996918335901E-2</c:v>
                </c:pt>
                <c:pt idx="58">
                  <c:v>3.6363636363636362E-2</c:v>
                </c:pt>
                <c:pt idx="59">
                  <c:v>3.5767511177347236E-2</c:v>
                </c:pt>
                <c:pt idx="60">
                  <c:v>3.519061583577713E-2</c:v>
                </c:pt>
                <c:pt idx="61">
                  <c:v>3.4632034632034625E-2</c:v>
                </c:pt>
                <c:pt idx="62">
                  <c:v>3.4090909090909088E-2</c:v>
                </c:pt>
                <c:pt idx="63">
                  <c:v>3.3566433566433566E-2</c:v>
                </c:pt>
                <c:pt idx="64">
                  <c:v>3.3057851239669415E-2</c:v>
                </c:pt>
                <c:pt idx="65">
                  <c:v>3.2564450474898234E-2</c:v>
                </c:pt>
                <c:pt idx="66">
                  <c:v>3.20855614973262E-2</c:v>
                </c:pt>
                <c:pt idx="67">
                  <c:v>3.1620553359683792E-2</c:v>
                </c:pt>
                <c:pt idx="68">
                  <c:v>3.1168831168831169E-2</c:v>
                </c:pt>
                <c:pt idx="69">
                  <c:v>3.0729833546734951E-2</c:v>
                </c:pt>
                <c:pt idx="70">
                  <c:v>3.0303030303030304E-2</c:v>
                </c:pt>
                <c:pt idx="71">
                  <c:v>2.9887920298879198E-2</c:v>
                </c:pt>
                <c:pt idx="72">
                  <c:v>2.9484029484029485E-2</c:v>
                </c:pt>
                <c:pt idx="73">
                  <c:v>2.9090909090909091E-2</c:v>
                </c:pt>
                <c:pt idx="74">
                  <c:v>2.870813397129186E-2</c:v>
                </c:pt>
                <c:pt idx="75">
                  <c:v>2.833530106257379E-2</c:v>
                </c:pt>
                <c:pt idx="76">
                  <c:v>2.7972027972027969E-2</c:v>
                </c:pt>
                <c:pt idx="77">
                  <c:v>2.7617951668584578E-2</c:v>
                </c:pt>
                <c:pt idx="78">
                  <c:v>2.7272727272727271E-2</c:v>
                </c:pt>
                <c:pt idx="79">
                  <c:v>2.6936026936026931E-2</c:v>
                </c:pt>
                <c:pt idx="80">
                  <c:v>2.6607538802660754E-2</c:v>
                </c:pt>
                <c:pt idx="81">
                  <c:v>2.6286966046002187E-2</c:v>
                </c:pt>
                <c:pt idx="82">
                  <c:v>2.5974025974025976E-2</c:v>
                </c:pt>
                <c:pt idx="83">
                  <c:v>2.566844919786096E-2</c:v>
                </c:pt>
                <c:pt idx="84">
                  <c:v>2.5369978858350947E-2</c:v>
                </c:pt>
                <c:pt idx="85">
                  <c:v>2.5078369905956112E-2</c:v>
                </c:pt>
                <c:pt idx="86">
                  <c:v>2.4793388429752063E-2</c:v>
                </c:pt>
                <c:pt idx="87">
                  <c:v>2.4514811031664963E-2</c:v>
                </c:pt>
                <c:pt idx="88">
                  <c:v>2.4242424242424239E-2</c:v>
                </c:pt>
                <c:pt idx="89">
                  <c:v>2.3976023976023973E-2</c:v>
                </c:pt>
                <c:pt idx="90">
                  <c:v>2.3715415019762844E-2</c:v>
                </c:pt>
                <c:pt idx="91">
                  <c:v>2.3460410557184747E-2</c:v>
                </c:pt>
                <c:pt idx="92">
                  <c:v>2.321083172147002E-2</c:v>
                </c:pt>
                <c:pt idx="93">
                  <c:v>2.2966507177033489E-2</c:v>
                </c:pt>
                <c:pt idx="94">
                  <c:v>2.2727272727272724E-2</c:v>
                </c:pt>
                <c:pt idx="95">
                  <c:v>2.2492970946579195E-2</c:v>
                </c:pt>
                <c:pt idx="96">
                  <c:v>2.2263450834879402E-2</c:v>
                </c:pt>
                <c:pt idx="97">
                  <c:v>2.2038567493112948E-2</c:v>
                </c:pt>
                <c:pt idx="98">
                  <c:v>2.1818181818181816E-2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97-4F3C-AF5A-7479D469FB3C}"/>
            </c:ext>
          </c:extLst>
        </c:ser>
        <c:ser>
          <c:idx val="1"/>
          <c:order val="1"/>
          <c:tx>
            <c:strRef>
              <c:f>'Escenari 3'!$L$20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3'!$L$21:$L$120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B97-4F3C-AF5A-7479D469F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3'!$M$20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3'!$A$22:$A$120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3'!$M$22:$M$120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1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1</c:v>
                      </c:pt>
                      <c:pt idx="12">
                        <c:v>1</c:v>
                      </c:pt>
                      <c:pt idx="13">
                        <c:v>1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1</c:v>
                      </c:pt>
                      <c:pt idx="18">
                        <c:v>1</c:v>
                      </c:pt>
                      <c:pt idx="19">
                        <c:v>1</c:v>
                      </c:pt>
                      <c:pt idx="20">
                        <c:v>0.99173553719008245</c:v>
                      </c:pt>
                      <c:pt idx="21">
                        <c:v>0.9486166007905138</c:v>
                      </c:pt>
                      <c:pt idx="22">
                        <c:v>0.90909090909090895</c:v>
                      </c:pt>
                      <c:pt idx="23">
                        <c:v>0.87272727272727257</c:v>
                      </c:pt>
                      <c:pt idx="24">
                        <c:v>0.83916083916083917</c:v>
                      </c:pt>
                      <c:pt idx="25">
                        <c:v>0.80808080808080796</c:v>
                      </c:pt>
                      <c:pt idx="26">
                        <c:v>0.77922077922077915</c:v>
                      </c:pt>
                      <c:pt idx="27">
                        <c:v>0.75235109717868331</c:v>
                      </c:pt>
                      <c:pt idx="28">
                        <c:v>0.72727272727272729</c:v>
                      </c:pt>
                      <c:pt idx="29">
                        <c:v>0.70381231671554256</c:v>
                      </c:pt>
                      <c:pt idx="30">
                        <c:v>0.68181818181818177</c:v>
                      </c:pt>
                      <c:pt idx="31">
                        <c:v>0.66115702479338834</c:v>
                      </c:pt>
                      <c:pt idx="32">
                        <c:v>0.64171122994652396</c:v>
                      </c:pt>
                      <c:pt idx="33">
                        <c:v>0.62337662337662336</c:v>
                      </c:pt>
                      <c:pt idx="34">
                        <c:v>0.60606060606060608</c:v>
                      </c:pt>
                      <c:pt idx="35">
                        <c:v>0.58968058968058967</c:v>
                      </c:pt>
                      <c:pt idx="36">
                        <c:v>0.57416267942583721</c:v>
                      </c:pt>
                      <c:pt idx="37">
                        <c:v>0.55944055944055937</c:v>
                      </c:pt>
                      <c:pt idx="38">
                        <c:v>0.54545454545454541</c:v>
                      </c:pt>
                      <c:pt idx="39">
                        <c:v>0.53215077605321504</c:v>
                      </c:pt>
                      <c:pt idx="40">
                        <c:v>0.51948051948051943</c:v>
                      </c:pt>
                      <c:pt idx="41">
                        <c:v>0.507399577167019</c:v>
                      </c:pt>
                      <c:pt idx="42">
                        <c:v>0.49586776859504123</c:v>
                      </c:pt>
                      <c:pt idx="43">
                        <c:v>0.48484848484848475</c:v>
                      </c:pt>
                      <c:pt idx="44">
                        <c:v>0.4743083003952569</c:v>
                      </c:pt>
                      <c:pt idx="45">
                        <c:v>0.46421663442940037</c:v>
                      </c:pt>
                      <c:pt idx="46">
                        <c:v>0.45454545454545447</c:v>
                      </c:pt>
                      <c:pt idx="47">
                        <c:v>0.44526901669758806</c:v>
                      </c:pt>
                      <c:pt idx="48">
                        <c:v>0.43636363636363629</c:v>
                      </c:pt>
                      <c:pt idx="49">
                        <c:v>0.42780748663101603</c:v>
                      </c:pt>
                      <c:pt idx="50">
                        <c:v>0.41958041958041958</c:v>
                      </c:pt>
                      <c:pt idx="51">
                        <c:v>0.41166380789022294</c:v>
                      </c:pt>
                      <c:pt idx="52">
                        <c:v>0.40404040404040398</c:v>
                      </c:pt>
                      <c:pt idx="53">
                        <c:v>0.39669421487603301</c:v>
                      </c:pt>
                      <c:pt idx="54">
                        <c:v>0.38961038961038957</c:v>
                      </c:pt>
                      <c:pt idx="55">
                        <c:v>0.38277511961722488</c:v>
                      </c:pt>
                      <c:pt idx="56">
                        <c:v>0.37617554858934166</c:v>
                      </c:pt>
                      <c:pt idx="57">
                        <c:v>0.36979969183359007</c:v>
                      </c:pt>
                      <c:pt idx="58">
                        <c:v>0.36363636363636365</c:v>
                      </c:pt>
                      <c:pt idx="59">
                        <c:v>0.35767511177347233</c:v>
                      </c:pt>
                      <c:pt idx="60">
                        <c:v>0.35190615835777128</c:v>
                      </c:pt>
                      <c:pt idx="61">
                        <c:v>0.34632034632034625</c:v>
                      </c:pt>
                      <c:pt idx="62">
                        <c:v>0.34090909090909088</c:v>
                      </c:pt>
                      <c:pt idx="63">
                        <c:v>0.33566433566433568</c:v>
                      </c:pt>
                      <c:pt idx="64">
                        <c:v>0.33057851239669417</c:v>
                      </c:pt>
                      <c:pt idx="65">
                        <c:v>0.32564450474898238</c:v>
                      </c:pt>
                      <c:pt idx="66">
                        <c:v>0.32085561497326198</c:v>
                      </c:pt>
                      <c:pt idx="67">
                        <c:v>0.31620553359683795</c:v>
                      </c:pt>
                      <c:pt idx="68">
                        <c:v>0.31168831168831168</c:v>
                      </c:pt>
                      <c:pt idx="69">
                        <c:v>0.30729833546734947</c:v>
                      </c:pt>
                      <c:pt idx="70">
                        <c:v>0.30303030303030304</c:v>
                      </c:pt>
                      <c:pt idx="71">
                        <c:v>0.298879202988792</c:v>
                      </c:pt>
                      <c:pt idx="72">
                        <c:v>0.29484029484029484</c:v>
                      </c:pt>
                      <c:pt idx="73">
                        <c:v>0.29090909090909089</c:v>
                      </c:pt>
                      <c:pt idx="74">
                        <c:v>0.2870813397129186</c:v>
                      </c:pt>
                      <c:pt idx="75">
                        <c:v>0.28335301062573792</c:v>
                      </c:pt>
                      <c:pt idx="76">
                        <c:v>0.27972027972027969</c:v>
                      </c:pt>
                      <c:pt idx="77">
                        <c:v>0.27617951668584578</c:v>
                      </c:pt>
                      <c:pt idx="78">
                        <c:v>0.27272727272727271</c:v>
                      </c:pt>
                      <c:pt idx="79">
                        <c:v>0.2693602693602693</c:v>
                      </c:pt>
                      <c:pt idx="80">
                        <c:v>0.26607538802660752</c:v>
                      </c:pt>
                      <c:pt idx="81">
                        <c:v>0.26286966046002186</c:v>
                      </c:pt>
                      <c:pt idx="82">
                        <c:v>0.25974025974025972</c:v>
                      </c:pt>
                      <c:pt idx="83">
                        <c:v>0.2566844919786096</c:v>
                      </c:pt>
                      <c:pt idx="84">
                        <c:v>0.2536997885835095</c:v>
                      </c:pt>
                      <c:pt idx="85">
                        <c:v>0.2507836990595611</c:v>
                      </c:pt>
                      <c:pt idx="86">
                        <c:v>0.24793388429752061</c:v>
                      </c:pt>
                      <c:pt idx="87">
                        <c:v>0.24514811031664965</c:v>
                      </c:pt>
                      <c:pt idx="88">
                        <c:v>0.24242424242424238</c:v>
                      </c:pt>
                      <c:pt idx="89">
                        <c:v>0.23976023976023972</c:v>
                      </c:pt>
                      <c:pt idx="90">
                        <c:v>0.23715415019762845</c:v>
                      </c:pt>
                      <c:pt idx="91">
                        <c:v>0.23460410557184747</c:v>
                      </c:pt>
                      <c:pt idx="92">
                        <c:v>0.23210831721470018</c:v>
                      </c:pt>
                      <c:pt idx="93">
                        <c:v>0.22966507177033491</c:v>
                      </c:pt>
                      <c:pt idx="94">
                        <c:v>0.22727272727272724</c:v>
                      </c:pt>
                      <c:pt idx="95">
                        <c:v>0.22492970946579194</c:v>
                      </c:pt>
                      <c:pt idx="96">
                        <c:v>0.22263450834879403</c:v>
                      </c:pt>
                      <c:pt idx="97">
                        <c:v>0.22038567493112948</c:v>
                      </c:pt>
                      <c:pt idx="98">
                        <c:v>0.21818181818181814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DB97-4F3C-AF5A-7479D469FB3C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A, B i 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3'!$E$20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3'!$E$22:$E$120</c:f>
              <c:numCache>
                <c:formatCode>0%</c:formatCode>
                <c:ptCount val="99"/>
                <c:pt idx="0">
                  <c:v>0.54545454545454541</c:v>
                </c:pt>
                <c:pt idx="1">
                  <c:v>0.36363636363636359</c:v>
                </c:pt>
                <c:pt idx="2">
                  <c:v>0.27272727272727271</c:v>
                </c:pt>
                <c:pt idx="3">
                  <c:v>0.21818181818181817</c:v>
                </c:pt>
                <c:pt idx="4">
                  <c:v>0.1818181818181818</c:v>
                </c:pt>
                <c:pt idx="5">
                  <c:v>0.15584415584415581</c:v>
                </c:pt>
                <c:pt idx="6">
                  <c:v>0.13636363636363635</c:v>
                </c:pt>
                <c:pt idx="7">
                  <c:v>0.12121212121212122</c:v>
                </c:pt>
                <c:pt idx="8">
                  <c:v>0.10909090909090909</c:v>
                </c:pt>
                <c:pt idx="9">
                  <c:v>9.9173553719008253E-2</c:v>
                </c:pt>
                <c:pt idx="10">
                  <c:v>9.0909090909090898E-2</c:v>
                </c:pt>
                <c:pt idx="11">
                  <c:v>8.3916083916083919E-2</c:v>
                </c:pt>
                <c:pt idx="12">
                  <c:v>7.7922077922077906E-2</c:v>
                </c:pt>
                <c:pt idx="13">
                  <c:v>7.2727272727272724E-2</c:v>
                </c:pt>
                <c:pt idx="14">
                  <c:v>6.8181818181818177E-2</c:v>
                </c:pt>
                <c:pt idx="15">
                  <c:v>6.4171122994652399E-2</c:v>
                </c:pt>
                <c:pt idx="16">
                  <c:v>6.0606060606060608E-2</c:v>
                </c:pt>
                <c:pt idx="17">
                  <c:v>5.7416267942583719E-2</c:v>
                </c:pt>
                <c:pt idx="18">
                  <c:v>5.4545454545454543E-2</c:v>
                </c:pt>
                <c:pt idx="19">
                  <c:v>5.1948051948051951E-2</c:v>
                </c:pt>
                <c:pt idx="20">
                  <c:v>4.9586776859504127E-2</c:v>
                </c:pt>
                <c:pt idx="21">
                  <c:v>4.7430830039525688E-2</c:v>
                </c:pt>
                <c:pt idx="22">
                  <c:v>4.5454545454545449E-2</c:v>
                </c:pt>
                <c:pt idx="23">
                  <c:v>4.3636363636363633E-2</c:v>
                </c:pt>
                <c:pt idx="24">
                  <c:v>4.195804195804196E-2</c:v>
                </c:pt>
                <c:pt idx="25">
                  <c:v>4.0404040404040401E-2</c:v>
                </c:pt>
                <c:pt idx="26">
                  <c:v>3.8961038961038953E-2</c:v>
                </c:pt>
                <c:pt idx="27">
                  <c:v>3.7617554858934164E-2</c:v>
                </c:pt>
                <c:pt idx="28">
                  <c:v>3.6363636363636362E-2</c:v>
                </c:pt>
                <c:pt idx="29">
                  <c:v>3.519061583577713E-2</c:v>
                </c:pt>
                <c:pt idx="30">
                  <c:v>3.4090909090909088E-2</c:v>
                </c:pt>
                <c:pt idx="31">
                  <c:v>3.3057851239669415E-2</c:v>
                </c:pt>
                <c:pt idx="32">
                  <c:v>3.20855614973262E-2</c:v>
                </c:pt>
                <c:pt idx="33">
                  <c:v>3.1168831168831169E-2</c:v>
                </c:pt>
                <c:pt idx="34">
                  <c:v>3.0303030303030304E-2</c:v>
                </c:pt>
                <c:pt idx="35">
                  <c:v>2.9484029484029485E-2</c:v>
                </c:pt>
                <c:pt idx="36">
                  <c:v>2.870813397129186E-2</c:v>
                </c:pt>
                <c:pt idx="37">
                  <c:v>2.7972027972027969E-2</c:v>
                </c:pt>
                <c:pt idx="38">
                  <c:v>2.7272727272727271E-2</c:v>
                </c:pt>
                <c:pt idx="39">
                  <c:v>2.6607538802660754E-2</c:v>
                </c:pt>
                <c:pt idx="40">
                  <c:v>2.5974025974025976E-2</c:v>
                </c:pt>
                <c:pt idx="41">
                  <c:v>2.5369978858350947E-2</c:v>
                </c:pt>
                <c:pt idx="42">
                  <c:v>2.4793388429752063E-2</c:v>
                </c:pt>
                <c:pt idx="43">
                  <c:v>2.4242424242424239E-2</c:v>
                </c:pt>
                <c:pt idx="44">
                  <c:v>2.3715415019762844E-2</c:v>
                </c:pt>
                <c:pt idx="45">
                  <c:v>2.321083172147002E-2</c:v>
                </c:pt>
                <c:pt idx="46">
                  <c:v>2.2727272727272724E-2</c:v>
                </c:pt>
                <c:pt idx="47">
                  <c:v>2.2263450834879402E-2</c:v>
                </c:pt>
                <c:pt idx="48">
                  <c:v>2.1818181818181816E-2</c:v>
                </c:pt>
                <c:pt idx="49">
                  <c:v>2.1390374331550801E-2</c:v>
                </c:pt>
                <c:pt idx="50">
                  <c:v>2.097902097902098E-2</c:v>
                </c:pt>
                <c:pt idx="51">
                  <c:v>2.0583190394511147E-2</c:v>
                </c:pt>
                <c:pt idx="52">
                  <c:v>2.02020202020202E-2</c:v>
                </c:pt>
                <c:pt idx="53">
                  <c:v>1.9834710743801651E-2</c:v>
                </c:pt>
                <c:pt idx="54">
                  <c:v>1.9480519480519477E-2</c:v>
                </c:pt>
                <c:pt idx="55">
                  <c:v>1.9138755980861243E-2</c:v>
                </c:pt>
                <c:pt idx="56">
                  <c:v>1.8808777429467082E-2</c:v>
                </c:pt>
                <c:pt idx="57">
                  <c:v>1.8489984591679505E-2</c:v>
                </c:pt>
                <c:pt idx="58">
                  <c:v>1.8181818181818181E-2</c:v>
                </c:pt>
                <c:pt idx="59">
                  <c:v>1.7883755588673618E-2</c:v>
                </c:pt>
                <c:pt idx="60">
                  <c:v>1.7595307917888565E-2</c:v>
                </c:pt>
                <c:pt idx="61">
                  <c:v>1.7316017316017313E-2</c:v>
                </c:pt>
                <c:pt idx="62">
                  <c:v>1.7045454545454544E-2</c:v>
                </c:pt>
                <c:pt idx="63">
                  <c:v>1.6783216783216783E-2</c:v>
                </c:pt>
                <c:pt idx="64">
                  <c:v>1.6528925619834708E-2</c:v>
                </c:pt>
                <c:pt idx="65">
                  <c:v>1.6282225237449117E-2</c:v>
                </c:pt>
                <c:pt idx="66">
                  <c:v>1.60427807486631E-2</c:v>
                </c:pt>
                <c:pt idx="67">
                  <c:v>1.5810276679841896E-2</c:v>
                </c:pt>
                <c:pt idx="68">
                  <c:v>1.5584415584415584E-2</c:v>
                </c:pt>
                <c:pt idx="69">
                  <c:v>1.5364916773367475E-2</c:v>
                </c:pt>
                <c:pt idx="70">
                  <c:v>1.5151515151515152E-2</c:v>
                </c:pt>
                <c:pt idx="71">
                  <c:v>1.4943960149439599E-2</c:v>
                </c:pt>
                <c:pt idx="72">
                  <c:v>1.4742014742014743E-2</c:v>
                </c:pt>
                <c:pt idx="73">
                  <c:v>1.4545454545454545E-2</c:v>
                </c:pt>
                <c:pt idx="74">
                  <c:v>1.435406698564593E-2</c:v>
                </c:pt>
                <c:pt idx="75">
                  <c:v>1.4167650531286895E-2</c:v>
                </c:pt>
                <c:pt idx="76">
                  <c:v>1.3986013986013984E-2</c:v>
                </c:pt>
                <c:pt idx="77">
                  <c:v>1.3808975834292289E-2</c:v>
                </c:pt>
                <c:pt idx="78">
                  <c:v>1.3636363636363636E-2</c:v>
                </c:pt>
                <c:pt idx="79">
                  <c:v>1.3468013468013466E-2</c:v>
                </c:pt>
                <c:pt idx="80">
                  <c:v>1.3303769401330377E-2</c:v>
                </c:pt>
                <c:pt idx="81">
                  <c:v>1.3143483023001093E-2</c:v>
                </c:pt>
                <c:pt idx="82">
                  <c:v>1.2987012987012988E-2</c:v>
                </c:pt>
                <c:pt idx="83">
                  <c:v>1.283422459893048E-2</c:v>
                </c:pt>
                <c:pt idx="84">
                  <c:v>1.2684989429175474E-2</c:v>
                </c:pt>
                <c:pt idx="85">
                  <c:v>1.2539184952978056E-2</c:v>
                </c:pt>
                <c:pt idx="86">
                  <c:v>1.2396694214876032E-2</c:v>
                </c:pt>
                <c:pt idx="87">
                  <c:v>1.2257405515832482E-2</c:v>
                </c:pt>
                <c:pt idx="88">
                  <c:v>1.2121212121212119E-2</c:v>
                </c:pt>
                <c:pt idx="89">
                  <c:v>1.1988011988011986E-2</c:v>
                </c:pt>
                <c:pt idx="90">
                  <c:v>1.1857707509881422E-2</c:v>
                </c:pt>
                <c:pt idx="91">
                  <c:v>1.1730205278592374E-2</c:v>
                </c:pt>
                <c:pt idx="92">
                  <c:v>1.160541586073501E-2</c:v>
                </c:pt>
                <c:pt idx="93">
                  <c:v>1.1483253588516745E-2</c:v>
                </c:pt>
                <c:pt idx="94">
                  <c:v>1.1363636363636362E-2</c:v>
                </c:pt>
                <c:pt idx="95">
                  <c:v>1.1246485473289597E-2</c:v>
                </c:pt>
                <c:pt idx="96">
                  <c:v>1.1131725417439701E-2</c:v>
                </c:pt>
                <c:pt idx="97">
                  <c:v>1.1019283746556474E-2</c:v>
                </c:pt>
                <c:pt idx="98">
                  <c:v>1.0909090909090908E-2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22E-47B5-AF58-C3962EC0F901}"/>
            </c:ext>
          </c:extLst>
        </c:ser>
        <c:ser>
          <c:idx val="1"/>
          <c:order val="1"/>
          <c:tx>
            <c:strRef>
              <c:f>'Escenari 3'!$F$20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3'!$F$21:$F$120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22E-47B5-AF58-C3962EC0F901}"/>
            </c:ext>
          </c:extLst>
        </c:ser>
        <c:ser>
          <c:idx val="2"/>
          <c:order val="2"/>
          <c:tx>
            <c:strRef>
              <c:f>'Escenari 3'!$G$20</c:f>
              <c:strCache>
                <c:ptCount val="1"/>
                <c:pt idx="0">
                  <c:v>Terciari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  <c:extLst xmlns:c15="http://schemas.microsoft.com/office/drawing/2012/chart"/>
            </c:numRef>
          </c:xVal>
          <c:yVal>
            <c:numRef>
              <c:f>'Escenari 3'!$G$22:$G$120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0.96969696969696972</c:v>
                </c:pt>
                <c:pt idx="14">
                  <c:v>0.90909090909090906</c:v>
                </c:pt>
                <c:pt idx="15">
                  <c:v>0.85561497326203195</c:v>
                </c:pt>
                <c:pt idx="16">
                  <c:v>0.80808080808080807</c:v>
                </c:pt>
                <c:pt idx="17">
                  <c:v>0.76555023923444965</c:v>
                </c:pt>
                <c:pt idx="18">
                  <c:v>0.72727272727272729</c:v>
                </c:pt>
                <c:pt idx="19">
                  <c:v>0.69264069264069261</c:v>
                </c:pt>
                <c:pt idx="20">
                  <c:v>0.66115702479338834</c:v>
                </c:pt>
                <c:pt idx="21">
                  <c:v>0.6324110671936759</c:v>
                </c:pt>
                <c:pt idx="22">
                  <c:v>0.60606060606060597</c:v>
                </c:pt>
                <c:pt idx="23">
                  <c:v>0.58181818181818179</c:v>
                </c:pt>
                <c:pt idx="24">
                  <c:v>0.55944055944055948</c:v>
                </c:pt>
                <c:pt idx="25">
                  <c:v>0.5387205387205386</c:v>
                </c:pt>
                <c:pt idx="26">
                  <c:v>0.51948051948051943</c:v>
                </c:pt>
                <c:pt idx="27">
                  <c:v>0.50156739811912221</c:v>
                </c:pt>
                <c:pt idx="28">
                  <c:v>0.48484848484848486</c:v>
                </c:pt>
                <c:pt idx="29">
                  <c:v>0.46920821114369504</c:v>
                </c:pt>
                <c:pt idx="30">
                  <c:v>0.45454545454545453</c:v>
                </c:pt>
                <c:pt idx="31">
                  <c:v>0.44077134986225885</c:v>
                </c:pt>
                <c:pt idx="32">
                  <c:v>0.42780748663101598</c:v>
                </c:pt>
                <c:pt idx="33">
                  <c:v>0.41558441558441561</c:v>
                </c:pt>
                <c:pt idx="34">
                  <c:v>0.40404040404040403</c:v>
                </c:pt>
                <c:pt idx="35">
                  <c:v>0.3931203931203931</c:v>
                </c:pt>
                <c:pt idx="36">
                  <c:v>0.38277511961722482</c:v>
                </c:pt>
                <c:pt idx="37">
                  <c:v>0.37296037296037288</c:v>
                </c:pt>
                <c:pt idx="38">
                  <c:v>0.36363636363636365</c:v>
                </c:pt>
                <c:pt idx="39">
                  <c:v>0.35476718403547675</c:v>
                </c:pt>
                <c:pt idx="40">
                  <c:v>0.34632034632034631</c:v>
                </c:pt>
                <c:pt idx="41">
                  <c:v>0.33826638477801263</c:v>
                </c:pt>
                <c:pt idx="42">
                  <c:v>0.33057851239669417</c:v>
                </c:pt>
                <c:pt idx="43">
                  <c:v>0.3232323232323232</c:v>
                </c:pt>
                <c:pt idx="44">
                  <c:v>0.31620553359683795</c:v>
                </c:pt>
                <c:pt idx="45">
                  <c:v>0.30947775628626695</c:v>
                </c:pt>
                <c:pt idx="46">
                  <c:v>0.30303030303030298</c:v>
                </c:pt>
                <c:pt idx="47">
                  <c:v>0.29684601113172537</c:v>
                </c:pt>
                <c:pt idx="48">
                  <c:v>0.29090909090909089</c:v>
                </c:pt>
                <c:pt idx="49">
                  <c:v>0.28520499108734404</c:v>
                </c:pt>
                <c:pt idx="50">
                  <c:v>0.27972027972027974</c:v>
                </c:pt>
                <c:pt idx="51">
                  <c:v>0.27444253859348194</c:v>
                </c:pt>
                <c:pt idx="52">
                  <c:v>0.2693602693602693</c:v>
                </c:pt>
                <c:pt idx="53">
                  <c:v>0.26446280991735532</c:v>
                </c:pt>
                <c:pt idx="54">
                  <c:v>0.25974025974025972</c:v>
                </c:pt>
                <c:pt idx="55">
                  <c:v>0.2551834130781499</c:v>
                </c:pt>
                <c:pt idx="56">
                  <c:v>0.2507836990595611</c:v>
                </c:pt>
                <c:pt idx="57">
                  <c:v>0.24653312788906007</c:v>
                </c:pt>
                <c:pt idx="58">
                  <c:v>0.24242424242424243</c:v>
                </c:pt>
                <c:pt idx="59">
                  <c:v>0.23845007451564823</c:v>
                </c:pt>
                <c:pt idx="60">
                  <c:v>0.23460410557184752</c:v>
                </c:pt>
                <c:pt idx="61">
                  <c:v>0.23088023088023082</c:v>
                </c:pt>
                <c:pt idx="62">
                  <c:v>0.22727272727272727</c:v>
                </c:pt>
                <c:pt idx="63">
                  <c:v>0.22377622377622378</c:v>
                </c:pt>
                <c:pt idx="64">
                  <c:v>0.22038567493112943</c:v>
                </c:pt>
                <c:pt idx="65">
                  <c:v>0.21709633649932158</c:v>
                </c:pt>
                <c:pt idx="66">
                  <c:v>0.21390374331550799</c:v>
                </c:pt>
                <c:pt idx="67">
                  <c:v>0.21080368906455862</c:v>
                </c:pt>
                <c:pt idx="68">
                  <c:v>0.20779220779220781</c:v>
                </c:pt>
                <c:pt idx="69">
                  <c:v>0.204865556978233</c:v>
                </c:pt>
                <c:pt idx="70">
                  <c:v>0.20202020202020202</c:v>
                </c:pt>
                <c:pt idx="71">
                  <c:v>0.19925280199252798</c:v>
                </c:pt>
                <c:pt idx="72">
                  <c:v>0.19656019656019655</c:v>
                </c:pt>
                <c:pt idx="73">
                  <c:v>0.19393939393939394</c:v>
                </c:pt>
                <c:pt idx="74">
                  <c:v>0.19138755980861241</c:v>
                </c:pt>
                <c:pt idx="75">
                  <c:v>0.18890200708382526</c:v>
                </c:pt>
                <c:pt idx="76">
                  <c:v>0.18648018648018644</c:v>
                </c:pt>
                <c:pt idx="77">
                  <c:v>0.18411967779056387</c:v>
                </c:pt>
                <c:pt idx="78">
                  <c:v>0.18181818181818182</c:v>
                </c:pt>
                <c:pt idx="79">
                  <c:v>0.1795735129068462</c:v>
                </c:pt>
                <c:pt idx="80">
                  <c:v>0.17738359201773837</c:v>
                </c:pt>
                <c:pt idx="81">
                  <c:v>0.17524644030668124</c:v>
                </c:pt>
                <c:pt idx="82">
                  <c:v>0.17316017316017315</c:v>
                </c:pt>
                <c:pt idx="83">
                  <c:v>0.17112299465240638</c:v>
                </c:pt>
                <c:pt idx="84">
                  <c:v>0.16913319238900631</c:v>
                </c:pt>
                <c:pt idx="85">
                  <c:v>0.16718913270637409</c:v>
                </c:pt>
                <c:pt idx="86">
                  <c:v>0.16528925619834708</c:v>
                </c:pt>
                <c:pt idx="87">
                  <c:v>0.16343207354443309</c:v>
                </c:pt>
                <c:pt idx="88">
                  <c:v>0.1616161616161616</c:v>
                </c:pt>
                <c:pt idx="89">
                  <c:v>0.15984015984015981</c:v>
                </c:pt>
                <c:pt idx="90">
                  <c:v>0.15810276679841898</c:v>
                </c:pt>
                <c:pt idx="91">
                  <c:v>0.15640273704789831</c:v>
                </c:pt>
                <c:pt idx="92">
                  <c:v>0.15473887814313347</c:v>
                </c:pt>
                <c:pt idx="93">
                  <c:v>0.15311004784688992</c:v>
                </c:pt>
                <c:pt idx="94">
                  <c:v>0.15151515151515149</c:v>
                </c:pt>
                <c:pt idx="95">
                  <c:v>0.14995313964386128</c:v>
                </c:pt>
                <c:pt idx="96">
                  <c:v>0.14842300556586269</c:v>
                </c:pt>
                <c:pt idx="97">
                  <c:v>0.14692378328741965</c:v>
                </c:pt>
                <c:pt idx="98">
                  <c:v>0.14545454545454545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722E-47B5-AF58-C3962EC0F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3'!$K$20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3'!$K$22:$K$120</c:f>
              <c:numCache>
                <c:formatCode>0%</c:formatCode>
                <c:ptCount val="99"/>
                <c:pt idx="0">
                  <c:v>1</c:v>
                </c:pt>
                <c:pt idx="1">
                  <c:v>0.72727272727272718</c:v>
                </c:pt>
                <c:pt idx="2">
                  <c:v>0.54545454545454541</c:v>
                </c:pt>
                <c:pt idx="3">
                  <c:v>0.43636363636363634</c:v>
                </c:pt>
                <c:pt idx="4">
                  <c:v>0.36363636363636359</c:v>
                </c:pt>
                <c:pt idx="5">
                  <c:v>0.31168831168831163</c:v>
                </c:pt>
                <c:pt idx="6">
                  <c:v>0.27272727272727271</c:v>
                </c:pt>
                <c:pt idx="7">
                  <c:v>0.24242424242424243</c:v>
                </c:pt>
                <c:pt idx="8">
                  <c:v>0.21818181818181817</c:v>
                </c:pt>
                <c:pt idx="9">
                  <c:v>0.19834710743801651</c:v>
                </c:pt>
                <c:pt idx="10">
                  <c:v>0.1818181818181818</c:v>
                </c:pt>
                <c:pt idx="11">
                  <c:v>0.16783216783216784</c:v>
                </c:pt>
                <c:pt idx="12">
                  <c:v>0.15584415584415581</c:v>
                </c:pt>
                <c:pt idx="13">
                  <c:v>0.14545454545454545</c:v>
                </c:pt>
                <c:pt idx="14">
                  <c:v>0.13636363636363635</c:v>
                </c:pt>
                <c:pt idx="15">
                  <c:v>0.1283422459893048</c:v>
                </c:pt>
                <c:pt idx="16">
                  <c:v>0.12121212121212122</c:v>
                </c:pt>
                <c:pt idx="17">
                  <c:v>0.11483253588516744</c:v>
                </c:pt>
                <c:pt idx="18">
                  <c:v>0.10909090909090909</c:v>
                </c:pt>
                <c:pt idx="19">
                  <c:v>0.1038961038961039</c:v>
                </c:pt>
                <c:pt idx="20">
                  <c:v>9.9173553719008253E-2</c:v>
                </c:pt>
                <c:pt idx="21">
                  <c:v>9.4861660079051377E-2</c:v>
                </c:pt>
                <c:pt idx="22">
                  <c:v>9.0909090909090898E-2</c:v>
                </c:pt>
                <c:pt idx="23">
                  <c:v>8.7272727272727266E-2</c:v>
                </c:pt>
                <c:pt idx="24">
                  <c:v>8.3916083916083919E-2</c:v>
                </c:pt>
                <c:pt idx="25">
                  <c:v>8.0808080808080801E-2</c:v>
                </c:pt>
                <c:pt idx="26">
                  <c:v>7.7922077922077906E-2</c:v>
                </c:pt>
                <c:pt idx="27">
                  <c:v>7.5235109717868329E-2</c:v>
                </c:pt>
                <c:pt idx="28">
                  <c:v>7.2727272727272724E-2</c:v>
                </c:pt>
                <c:pt idx="29">
                  <c:v>7.0381231671554259E-2</c:v>
                </c:pt>
                <c:pt idx="30">
                  <c:v>6.8181818181818177E-2</c:v>
                </c:pt>
                <c:pt idx="31">
                  <c:v>6.6115702479338831E-2</c:v>
                </c:pt>
                <c:pt idx="32">
                  <c:v>6.4171122994652399E-2</c:v>
                </c:pt>
                <c:pt idx="33">
                  <c:v>6.2337662337662338E-2</c:v>
                </c:pt>
                <c:pt idx="34">
                  <c:v>6.0606060606060608E-2</c:v>
                </c:pt>
                <c:pt idx="35">
                  <c:v>5.896805896805897E-2</c:v>
                </c:pt>
                <c:pt idx="36">
                  <c:v>5.7416267942583719E-2</c:v>
                </c:pt>
                <c:pt idx="37">
                  <c:v>5.5944055944055937E-2</c:v>
                </c:pt>
                <c:pt idx="38">
                  <c:v>5.4545454545454543E-2</c:v>
                </c:pt>
                <c:pt idx="39">
                  <c:v>5.3215077605321508E-2</c:v>
                </c:pt>
                <c:pt idx="40">
                  <c:v>5.1948051948051951E-2</c:v>
                </c:pt>
                <c:pt idx="41">
                  <c:v>5.0739957716701894E-2</c:v>
                </c:pt>
                <c:pt idx="42">
                  <c:v>4.9586776859504127E-2</c:v>
                </c:pt>
                <c:pt idx="43">
                  <c:v>4.8484848484848478E-2</c:v>
                </c:pt>
                <c:pt idx="44">
                  <c:v>4.7430830039525688E-2</c:v>
                </c:pt>
                <c:pt idx="45">
                  <c:v>4.6421663442940041E-2</c:v>
                </c:pt>
                <c:pt idx="46">
                  <c:v>4.5454545454545449E-2</c:v>
                </c:pt>
                <c:pt idx="47">
                  <c:v>4.4526901669758805E-2</c:v>
                </c:pt>
                <c:pt idx="48">
                  <c:v>4.3636363636363633E-2</c:v>
                </c:pt>
                <c:pt idx="49">
                  <c:v>4.2780748663101602E-2</c:v>
                </c:pt>
                <c:pt idx="50">
                  <c:v>4.195804195804196E-2</c:v>
                </c:pt>
                <c:pt idx="51">
                  <c:v>4.1166380789022294E-2</c:v>
                </c:pt>
                <c:pt idx="52">
                  <c:v>4.0404040404040401E-2</c:v>
                </c:pt>
                <c:pt idx="53">
                  <c:v>3.9669421487603301E-2</c:v>
                </c:pt>
                <c:pt idx="54">
                  <c:v>3.8961038961038953E-2</c:v>
                </c:pt>
                <c:pt idx="55">
                  <c:v>3.8277511961722487E-2</c:v>
                </c:pt>
                <c:pt idx="56">
                  <c:v>3.7617554858934164E-2</c:v>
                </c:pt>
                <c:pt idx="57">
                  <c:v>3.697996918335901E-2</c:v>
                </c:pt>
                <c:pt idx="58">
                  <c:v>3.6363636363636362E-2</c:v>
                </c:pt>
                <c:pt idx="59">
                  <c:v>3.5767511177347236E-2</c:v>
                </c:pt>
                <c:pt idx="60">
                  <c:v>3.519061583577713E-2</c:v>
                </c:pt>
                <c:pt idx="61">
                  <c:v>3.4632034632034625E-2</c:v>
                </c:pt>
                <c:pt idx="62">
                  <c:v>3.4090909090909088E-2</c:v>
                </c:pt>
                <c:pt idx="63">
                  <c:v>3.3566433566433566E-2</c:v>
                </c:pt>
                <c:pt idx="64">
                  <c:v>3.3057851239669415E-2</c:v>
                </c:pt>
                <c:pt idx="65">
                  <c:v>3.2564450474898234E-2</c:v>
                </c:pt>
                <c:pt idx="66">
                  <c:v>3.20855614973262E-2</c:v>
                </c:pt>
                <c:pt idx="67">
                  <c:v>3.1620553359683792E-2</c:v>
                </c:pt>
                <c:pt idx="68">
                  <c:v>3.1168831168831169E-2</c:v>
                </c:pt>
                <c:pt idx="69">
                  <c:v>3.0729833546734951E-2</c:v>
                </c:pt>
                <c:pt idx="70">
                  <c:v>3.0303030303030304E-2</c:v>
                </c:pt>
                <c:pt idx="71">
                  <c:v>2.9887920298879198E-2</c:v>
                </c:pt>
                <c:pt idx="72">
                  <c:v>2.9484029484029485E-2</c:v>
                </c:pt>
                <c:pt idx="73">
                  <c:v>2.9090909090909091E-2</c:v>
                </c:pt>
                <c:pt idx="74">
                  <c:v>2.870813397129186E-2</c:v>
                </c:pt>
                <c:pt idx="75">
                  <c:v>2.833530106257379E-2</c:v>
                </c:pt>
                <c:pt idx="76">
                  <c:v>2.7972027972027969E-2</c:v>
                </c:pt>
                <c:pt idx="77">
                  <c:v>2.7617951668584578E-2</c:v>
                </c:pt>
                <c:pt idx="78">
                  <c:v>2.7272727272727271E-2</c:v>
                </c:pt>
                <c:pt idx="79">
                  <c:v>2.6936026936026931E-2</c:v>
                </c:pt>
                <c:pt idx="80">
                  <c:v>2.6607538802660754E-2</c:v>
                </c:pt>
                <c:pt idx="81">
                  <c:v>2.6286966046002187E-2</c:v>
                </c:pt>
                <c:pt idx="82">
                  <c:v>2.5974025974025976E-2</c:v>
                </c:pt>
                <c:pt idx="83">
                  <c:v>2.566844919786096E-2</c:v>
                </c:pt>
                <c:pt idx="84">
                  <c:v>2.5369978858350947E-2</c:v>
                </c:pt>
                <c:pt idx="85">
                  <c:v>2.5078369905956112E-2</c:v>
                </c:pt>
                <c:pt idx="86">
                  <c:v>2.4793388429752063E-2</c:v>
                </c:pt>
                <c:pt idx="87">
                  <c:v>2.4514811031664963E-2</c:v>
                </c:pt>
                <c:pt idx="88">
                  <c:v>2.4242424242424239E-2</c:v>
                </c:pt>
                <c:pt idx="89">
                  <c:v>2.3976023976023973E-2</c:v>
                </c:pt>
                <c:pt idx="90">
                  <c:v>2.3715415019762844E-2</c:v>
                </c:pt>
                <c:pt idx="91">
                  <c:v>2.3460410557184747E-2</c:v>
                </c:pt>
                <c:pt idx="92">
                  <c:v>2.321083172147002E-2</c:v>
                </c:pt>
                <c:pt idx="93">
                  <c:v>2.2966507177033489E-2</c:v>
                </c:pt>
                <c:pt idx="94">
                  <c:v>2.2727272727272724E-2</c:v>
                </c:pt>
                <c:pt idx="95">
                  <c:v>2.2492970946579195E-2</c:v>
                </c:pt>
                <c:pt idx="96">
                  <c:v>2.2263450834879402E-2</c:v>
                </c:pt>
                <c:pt idx="97">
                  <c:v>2.2038567493112948E-2</c:v>
                </c:pt>
                <c:pt idx="98">
                  <c:v>2.1818181818181816E-2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054-4F2D-85EA-756D44FBA21F}"/>
            </c:ext>
          </c:extLst>
        </c:ser>
        <c:ser>
          <c:idx val="1"/>
          <c:order val="1"/>
          <c:tx>
            <c:strRef>
              <c:f>'Escenari 3'!$L$20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3'!$L$21:$L$120</c:f>
              <c:numCache>
                <c:formatCode>0%</c:formatCode>
                <c:ptCount val="100"/>
                <c:pt idx="0">
                  <c:v>1</c:v>
                </c:pt>
                <c:pt idx="1">
                  <c:v>0.90909090909090906</c:v>
                </c:pt>
                <c:pt idx="2">
                  <c:v>0.60606060606060597</c:v>
                </c:pt>
                <c:pt idx="3">
                  <c:v>0.45454545454545453</c:v>
                </c:pt>
                <c:pt idx="4">
                  <c:v>0.36363636363636365</c:v>
                </c:pt>
                <c:pt idx="5">
                  <c:v>0.30303030303030298</c:v>
                </c:pt>
                <c:pt idx="6">
                  <c:v>0.25974025974025972</c:v>
                </c:pt>
                <c:pt idx="7">
                  <c:v>0.22727272727272727</c:v>
                </c:pt>
                <c:pt idx="8">
                  <c:v>0.20202020202020202</c:v>
                </c:pt>
                <c:pt idx="9">
                  <c:v>0.18181818181818182</c:v>
                </c:pt>
                <c:pt idx="10">
                  <c:v>0.16528925619834708</c:v>
                </c:pt>
                <c:pt idx="11">
                  <c:v>0.15151515151515149</c:v>
                </c:pt>
                <c:pt idx="12">
                  <c:v>0.13986013986013987</c:v>
                </c:pt>
                <c:pt idx="13">
                  <c:v>0.12987012987012986</c:v>
                </c:pt>
                <c:pt idx="14">
                  <c:v>0.12121212121212122</c:v>
                </c:pt>
                <c:pt idx="15">
                  <c:v>0.11363636363636363</c:v>
                </c:pt>
                <c:pt idx="16">
                  <c:v>0.10695187165775399</c:v>
                </c:pt>
                <c:pt idx="17">
                  <c:v>0.10101010101010101</c:v>
                </c:pt>
                <c:pt idx="18">
                  <c:v>9.5693779904306206E-2</c:v>
                </c:pt>
                <c:pt idx="19">
                  <c:v>9.0909090909090912E-2</c:v>
                </c:pt>
                <c:pt idx="20">
                  <c:v>8.6580086580086577E-2</c:v>
                </c:pt>
                <c:pt idx="21">
                  <c:v>8.2644628099173542E-2</c:v>
                </c:pt>
                <c:pt idx="22">
                  <c:v>7.9051383399209488E-2</c:v>
                </c:pt>
                <c:pt idx="23">
                  <c:v>7.5757575757575746E-2</c:v>
                </c:pt>
                <c:pt idx="24">
                  <c:v>7.2727272727272724E-2</c:v>
                </c:pt>
                <c:pt idx="25">
                  <c:v>6.9930069930069935E-2</c:v>
                </c:pt>
                <c:pt idx="26">
                  <c:v>6.7340067340067325E-2</c:v>
                </c:pt>
                <c:pt idx="27">
                  <c:v>6.4935064935064929E-2</c:v>
                </c:pt>
                <c:pt idx="28">
                  <c:v>6.2695924764890276E-2</c:v>
                </c:pt>
                <c:pt idx="29">
                  <c:v>6.0606060606060608E-2</c:v>
                </c:pt>
                <c:pt idx="30">
                  <c:v>5.865102639296188E-2</c:v>
                </c:pt>
                <c:pt idx="31">
                  <c:v>5.6818181818181816E-2</c:v>
                </c:pt>
                <c:pt idx="32">
                  <c:v>5.5096418732782357E-2</c:v>
                </c:pt>
                <c:pt idx="33">
                  <c:v>5.3475935828876997E-2</c:v>
                </c:pt>
                <c:pt idx="34">
                  <c:v>5.1948051948051951E-2</c:v>
                </c:pt>
                <c:pt idx="35">
                  <c:v>5.0505050505050504E-2</c:v>
                </c:pt>
                <c:pt idx="36">
                  <c:v>4.9140049140049137E-2</c:v>
                </c:pt>
                <c:pt idx="37">
                  <c:v>4.7846889952153103E-2</c:v>
                </c:pt>
                <c:pt idx="38">
                  <c:v>4.662004662004661E-2</c:v>
                </c:pt>
                <c:pt idx="39">
                  <c:v>4.5454545454545456E-2</c:v>
                </c:pt>
                <c:pt idx="40">
                  <c:v>4.4345898004434593E-2</c:v>
                </c:pt>
                <c:pt idx="41">
                  <c:v>4.3290043290043288E-2</c:v>
                </c:pt>
                <c:pt idx="42">
                  <c:v>4.2283298097251579E-2</c:v>
                </c:pt>
                <c:pt idx="43">
                  <c:v>4.1322314049586771E-2</c:v>
                </c:pt>
                <c:pt idx="44">
                  <c:v>4.0404040404040401E-2</c:v>
                </c:pt>
                <c:pt idx="45">
                  <c:v>3.9525691699604744E-2</c:v>
                </c:pt>
                <c:pt idx="46">
                  <c:v>3.8684719535783368E-2</c:v>
                </c:pt>
                <c:pt idx="47">
                  <c:v>3.7878787878787873E-2</c:v>
                </c:pt>
                <c:pt idx="48">
                  <c:v>3.7105751391465672E-2</c:v>
                </c:pt>
                <c:pt idx="49">
                  <c:v>3.6363636363636362E-2</c:v>
                </c:pt>
                <c:pt idx="50">
                  <c:v>3.5650623885918005E-2</c:v>
                </c:pt>
                <c:pt idx="51">
                  <c:v>3.4965034965034968E-2</c:v>
                </c:pt>
                <c:pt idx="52">
                  <c:v>3.4305317324185243E-2</c:v>
                </c:pt>
                <c:pt idx="53">
                  <c:v>3.3670033670033662E-2</c:v>
                </c:pt>
                <c:pt idx="54">
                  <c:v>3.3057851239669415E-2</c:v>
                </c:pt>
                <c:pt idx="55">
                  <c:v>3.2467532467532464E-2</c:v>
                </c:pt>
                <c:pt idx="56">
                  <c:v>3.1897926634768738E-2</c:v>
                </c:pt>
                <c:pt idx="57">
                  <c:v>3.1347962382445138E-2</c:v>
                </c:pt>
                <c:pt idx="58">
                  <c:v>3.0816640986132508E-2</c:v>
                </c:pt>
                <c:pt idx="59">
                  <c:v>3.0303030303030304E-2</c:v>
                </c:pt>
                <c:pt idx="60">
                  <c:v>2.9806259314456029E-2</c:v>
                </c:pt>
                <c:pt idx="61">
                  <c:v>2.932551319648094E-2</c:v>
                </c:pt>
                <c:pt idx="62">
                  <c:v>2.8860028860028853E-2</c:v>
                </c:pt>
                <c:pt idx="63">
                  <c:v>2.8409090909090908E-2</c:v>
                </c:pt>
                <c:pt idx="64">
                  <c:v>2.7972027972027972E-2</c:v>
                </c:pt>
                <c:pt idx="65">
                  <c:v>2.7548209366391178E-2</c:v>
                </c:pt>
                <c:pt idx="66">
                  <c:v>2.7137042062415198E-2</c:v>
                </c:pt>
                <c:pt idx="67">
                  <c:v>2.6737967914438499E-2</c:v>
                </c:pt>
                <c:pt idx="68">
                  <c:v>2.6350461133069828E-2</c:v>
                </c:pt>
                <c:pt idx="69">
                  <c:v>2.5974025974025976E-2</c:v>
                </c:pt>
                <c:pt idx="70">
                  <c:v>2.5608194622279125E-2</c:v>
                </c:pt>
                <c:pt idx="71">
                  <c:v>2.5252525252525252E-2</c:v>
                </c:pt>
                <c:pt idx="72">
                  <c:v>2.4906600249065998E-2</c:v>
                </c:pt>
                <c:pt idx="73">
                  <c:v>2.4570024570024569E-2</c:v>
                </c:pt>
                <c:pt idx="74">
                  <c:v>2.4242424242424242E-2</c:v>
                </c:pt>
                <c:pt idx="75">
                  <c:v>2.3923444976076551E-2</c:v>
                </c:pt>
                <c:pt idx="76">
                  <c:v>2.3612750885478158E-2</c:v>
                </c:pt>
                <c:pt idx="77">
                  <c:v>2.3310023310023305E-2</c:v>
                </c:pt>
                <c:pt idx="78">
                  <c:v>2.3014959723820484E-2</c:v>
                </c:pt>
                <c:pt idx="79">
                  <c:v>2.2727272727272728E-2</c:v>
                </c:pt>
                <c:pt idx="80">
                  <c:v>2.2446689113355775E-2</c:v>
                </c:pt>
                <c:pt idx="81">
                  <c:v>2.2172949002217297E-2</c:v>
                </c:pt>
                <c:pt idx="82">
                  <c:v>2.1905805038335155E-2</c:v>
                </c:pt>
                <c:pt idx="83">
                  <c:v>2.1645021645021644E-2</c:v>
                </c:pt>
                <c:pt idx="84">
                  <c:v>2.1390374331550797E-2</c:v>
                </c:pt>
                <c:pt idx="85">
                  <c:v>2.1141649048625789E-2</c:v>
                </c:pt>
                <c:pt idx="86">
                  <c:v>2.0898641588296761E-2</c:v>
                </c:pt>
                <c:pt idx="87">
                  <c:v>2.0661157024793386E-2</c:v>
                </c:pt>
                <c:pt idx="88">
                  <c:v>2.0429009193054137E-2</c:v>
                </c:pt>
                <c:pt idx="89">
                  <c:v>2.02020202020202E-2</c:v>
                </c:pt>
                <c:pt idx="90">
                  <c:v>1.9980019980019977E-2</c:v>
                </c:pt>
                <c:pt idx="91">
                  <c:v>1.9762845849802372E-2</c:v>
                </c:pt>
                <c:pt idx="92">
                  <c:v>1.9550342130987289E-2</c:v>
                </c:pt>
                <c:pt idx="93">
                  <c:v>1.9342359767891684E-2</c:v>
                </c:pt>
                <c:pt idx="94">
                  <c:v>1.913875598086124E-2</c:v>
                </c:pt>
                <c:pt idx="95">
                  <c:v>1.8939393939393936E-2</c:v>
                </c:pt>
                <c:pt idx="96">
                  <c:v>1.874414245548266E-2</c:v>
                </c:pt>
                <c:pt idx="97">
                  <c:v>1.8552875695732836E-2</c:v>
                </c:pt>
                <c:pt idx="98">
                  <c:v>1.8365472910927456E-2</c:v>
                </c:pt>
                <c:pt idx="99">
                  <c:v>1.8181818181818181E-2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054-4F2D-85EA-756D44FBA21F}"/>
            </c:ext>
          </c:extLst>
        </c:ser>
        <c:ser>
          <c:idx val="2"/>
          <c:order val="2"/>
          <c:tx>
            <c:strRef>
              <c:f>'Escenari 3'!$M$20</c:f>
              <c:strCache>
                <c:ptCount val="1"/>
                <c:pt idx="0">
                  <c:v>Terciari</c:v>
                </c:pt>
              </c:strCache>
              <c:extLst xmlns:c15="http://schemas.microsoft.com/office/drawing/2012/chart"/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3'!$A$22:$A$120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  <c:extLst xmlns:c15="http://schemas.microsoft.com/office/drawing/2012/chart"/>
            </c:numRef>
          </c:xVal>
          <c:yVal>
            <c:numRef>
              <c:f>'Escenari 3'!$M$22:$M$120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0.99173553719008245</c:v>
                </c:pt>
                <c:pt idx="21">
                  <c:v>0.9486166007905138</c:v>
                </c:pt>
                <c:pt idx="22">
                  <c:v>0.90909090909090895</c:v>
                </c:pt>
                <c:pt idx="23">
                  <c:v>0.87272727272727257</c:v>
                </c:pt>
                <c:pt idx="24">
                  <c:v>0.83916083916083917</c:v>
                </c:pt>
                <c:pt idx="25">
                  <c:v>0.80808080808080796</c:v>
                </c:pt>
                <c:pt idx="26">
                  <c:v>0.77922077922077915</c:v>
                </c:pt>
                <c:pt idx="27">
                  <c:v>0.75235109717868331</c:v>
                </c:pt>
                <c:pt idx="28">
                  <c:v>0.72727272727272729</c:v>
                </c:pt>
                <c:pt idx="29">
                  <c:v>0.70381231671554256</c:v>
                </c:pt>
                <c:pt idx="30">
                  <c:v>0.68181818181818177</c:v>
                </c:pt>
                <c:pt idx="31">
                  <c:v>0.66115702479338834</c:v>
                </c:pt>
                <c:pt idx="32">
                  <c:v>0.64171122994652396</c:v>
                </c:pt>
                <c:pt idx="33">
                  <c:v>0.62337662337662336</c:v>
                </c:pt>
                <c:pt idx="34">
                  <c:v>0.60606060606060608</c:v>
                </c:pt>
                <c:pt idx="35">
                  <c:v>0.58968058968058967</c:v>
                </c:pt>
                <c:pt idx="36">
                  <c:v>0.57416267942583721</c:v>
                </c:pt>
                <c:pt idx="37">
                  <c:v>0.55944055944055937</c:v>
                </c:pt>
                <c:pt idx="38">
                  <c:v>0.54545454545454541</c:v>
                </c:pt>
                <c:pt idx="39">
                  <c:v>0.53215077605321504</c:v>
                </c:pt>
                <c:pt idx="40">
                  <c:v>0.51948051948051943</c:v>
                </c:pt>
                <c:pt idx="41">
                  <c:v>0.507399577167019</c:v>
                </c:pt>
                <c:pt idx="42">
                  <c:v>0.49586776859504123</c:v>
                </c:pt>
                <c:pt idx="43">
                  <c:v>0.48484848484848475</c:v>
                </c:pt>
                <c:pt idx="44">
                  <c:v>0.4743083003952569</c:v>
                </c:pt>
                <c:pt idx="45">
                  <c:v>0.46421663442940037</c:v>
                </c:pt>
                <c:pt idx="46">
                  <c:v>0.45454545454545447</c:v>
                </c:pt>
                <c:pt idx="47">
                  <c:v>0.44526901669758806</c:v>
                </c:pt>
                <c:pt idx="48">
                  <c:v>0.43636363636363629</c:v>
                </c:pt>
                <c:pt idx="49">
                  <c:v>0.42780748663101603</c:v>
                </c:pt>
                <c:pt idx="50">
                  <c:v>0.41958041958041958</c:v>
                </c:pt>
                <c:pt idx="51">
                  <c:v>0.41166380789022294</c:v>
                </c:pt>
                <c:pt idx="52">
                  <c:v>0.40404040404040398</c:v>
                </c:pt>
                <c:pt idx="53">
                  <c:v>0.39669421487603301</c:v>
                </c:pt>
                <c:pt idx="54">
                  <c:v>0.38961038961038957</c:v>
                </c:pt>
                <c:pt idx="55">
                  <c:v>0.38277511961722488</c:v>
                </c:pt>
                <c:pt idx="56">
                  <c:v>0.37617554858934166</c:v>
                </c:pt>
                <c:pt idx="57">
                  <c:v>0.36979969183359007</c:v>
                </c:pt>
                <c:pt idx="58">
                  <c:v>0.36363636363636365</c:v>
                </c:pt>
                <c:pt idx="59">
                  <c:v>0.35767511177347233</c:v>
                </c:pt>
                <c:pt idx="60">
                  <c:v>0.35190615835777128</c:v>
                </c:pt>
                <c:pt idx="61">
                  <c:v>0.34632034632034625</c:v>
                </c:pt>
                <c:pt idx="62">
                  <c:v>0.34090909090909088</c:v>
                </c:pt>
                <c:pt idx="63">
                  <c:v>0.33566433566433568</c:v>
                </c:pt>
                <c:pt idx="64">
                  <c:v>0.33057851239669417</c:v>
                </c:pt>
                <c:pt idx="65">
                  <c:v>0.32564450474898238</c:v>
                </c:pt>
                <c:pt idx="66">
                  <c:v>0.32085561497326198</c:v>
                </c:pt>
                <c:pt idx="67">
                  <c:v>0.31620553359683795</c:v>
                </c:pt>
                <c:pt idx="68">
                  <c:v>0.31168831168831168</c:v>
                </c:pt>
                <c:pt idx="69">
                  <c:v>0.30729833546734947</c:v>
                </c:pt>
                <c:pt idx="70">
                  <c:v>0.30303030303030304</c:v>
                </c:pt>
                <c:pt idx="71">
                  <c:v>0.298879202988792</c:v>
                </c:pt>
                <c:pt idx="72">
                  <c:v>0.29484029484029484</c:v>
                </c:pt>
                <c:pt idx="73">
                  <c:v>0.29090909090909089</c:v>
                </c:pt>
                <c:pt idx="74">
                  <c:v>0.2870813397129186</c:v>
                </c:pt>
                <c:pt idx="75">
                  <c:v>0.28335301062573792</c:v>
                </c:pt>
                <c:pt idx="76">
                  <c:v>0.27972027972027969</c:v>
                </c:pt>
                <c:pt idx="77">
                  <c:v>0.27617951668584578</c:v>
                </c:pt>
                <c:pt idx="78">
                  <c:v>0.27272727272727271</c:v>
                </c:pt>
                <c:pt idx="79">
                  <c:v>0.2693602693602693</c:v>
                </c:pt>
                <c:pt idx="80">
                  <c:v>0.26607538802660752</c:v>
                </c:pt>
                <c:pt idx="81">
                  <c:v>0.26286966046002186</c:v>
                </c:pt>
                <c:pt idx="82">
                  <c:v>0.25974025974025972</c:v>
                </c:pt>
                <c:pt idx="83">
                  <c:v>0.2566844919786096</c:v>
                </c:pt>
                <c:pt idx="84">
                  <c:v>0.2536997885835095</c:v>
                </c:pt>
                <c:pt idx="85">
                  <c:v>0.2507836990595611</c:v>
                </c:pt>
                <c:pt idx="86">
                  <c:v>0.24793388429752061</c:v>
                </c:pt>
                <c:pt idx="87">
                  <c:v>0.24514811031664965</c:v>
                </c:pt>
                <c:pt idx="88">
                  <c:v>0.24242424242424238</c:v>
                </c:pt>
                <c:pt idx="89">
                  <c:v>0.23976023976023972</c:v>
                </c:pt>
                <c:pt idx="90">
                  <c:v>0.23715415019762845</c:v>
                </c:pt>
                <c:pt idx="91">
                  <c:v>0.23460410557184747</c:v>
                </c:pt>
                <c:pt idx="92">
                  <c:v>0.23210831721470018</c:v>
                </c:pt>
                <c:pt idx="93">
                  <c:v>0.22966507177033491</c:v>
                </c:pt>
                <c:pt idx="94">
                  <c:v>0.22727272727272724</c:v>
                </c:pt>
                <c:pt idx="95">
                  <c:v>0.22492970946579194</c:v>
                </c:pt>
                <c:pt idx="96">
                  <c:v>0.22263450834879403</c:v>
                </c:pt>
                <c:pt idx="97">
                  <c:v>0.22038567493112948</c:v>
                </c:pt>
                <c:pt idx="98">
                  <c:v>0.21818181818181814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C054-4F2D-85EA-756D44FBA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A</a:t>
            </a:r>
            <a:r>
              <a:rPr lang="ca-ES" baseline="0"/>
              <a:t> i</a:t>
            </a:r>
            <a:r>
              <a:rPr lang="ca-ES"/>
              <a:t> B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X'!$E$20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X'!$E$22:$E$120</c:f>
              <c:numCache>
                <c:formatCode>0%</c:formatCod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986-4DD5-99C8-C22473A50325}"/>
            </c:ext>
          </c:extLst>
        </c:ser>
        <c:ser>
          <c:idx val="1"/>
          <c:order val="1"/>
          <c:tx>
            <c:strRef>
              <c:f>'Escenari X'!$F$20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X'!$F$21:$F$120</c:f>
              <c:numCache>
                <c:formatCode>0%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986-4DD5-99C8-C22473A50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X'!$G$20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X'!$A$22:$A$120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X'!$G$22:$G$120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0986-4DD5-99C8-C22473A50325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X'!$K$20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X'!$K$22:$K$120</c:f>
              <c:numCache>
                <c:formatCode>0%</c:formatCod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371-4A8F-88D8-92587E137C05}"/>
            </c:ext>
          </c:extLst>
        </c:ser>
        <c:ser>
          <c:idx val="1"/>
          <c:order val="1"/>
          <c:tx>
            <c:strRef>
              <c:f>'Escenari X'!$L$20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X'!$L$21:$L$120</c:f>
              <c:numCache>
                <c:formatCode>0%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371-4A8F-88D8-92587E137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'Escenari X'!$M$20</c15:sqref>
                        </c15:formulaRef>
                      </c:ext>
                    </c:extLst>
                    <c:strCache>
                      <c:ptCount val="1"/>
                      <c:pt idx="0">
                        <c:v>Terciari</c:v>
                      </c:pt>
                    </c:strCache>
                  </c:strRef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'Escenari X'!$A$22:$A$120</c15:sqref>
                        </c15:formulaRef>
                      </c:ext>
                    </c:extLst>
                    <c:numCache>
                      <c:formatCode>General</c:formatCode>
                      <c:ptCount val="99"/>
                      <c:pt idx="0">
                        <c:v>1</c:v>
                      </c:pt>
                      <c:pt idx="1">
                        <c:v>1.5</c:v>
                      </c:pt>
                      <c:pt idx="2">
                        <c:v>2</c:v>
                      </c:pt>
                      <c:pt idx="3">
                        <c:v>2.5</c:v>
                      </c:pt>
                      <c:pt idx="4">
                        <c:v>3</c:v>
                      </c:pt>
                      <c:pt idx="5">
                        <c:v>3.5</c:v>
                      </c:pt>
                      <c:pt idx="6">
                        <c:v>4</c:v>
                      </c:pt>
                      <c:pt idx="7">
                        <c:v>4.5</c:v>
                      </c:pt>
                      <c:pt idx="8">
                        <c:v>5</c:v>
                      </c:pt>
                      <c:pt idx="9">
                        <c:v>5.5</c:v>
                      </c:pt>
                      <c:pt idx="10">
                        <c:v>6</c:v>
                      </c:pt>
                      <c:pt idx="11">
                        <c:v>6.5</c:v>
                      </c:pt>
                      <c:pt idx="12">
                        <c:v>7</c:v>
                      </c:pt>
                      <c:pt idx="13">
                        <c:v>7.5</c:v>
                      </c:pt>
                      <c:pt idx="14">
                        <c:v>8</c:v>
                      </c:pt>
                      <c:pt idx="15">
                        <c:v>8.5</c:v>
                      </c:pt>
                      <c:pt idx="16">
                        <c:v>9</c:v>
                      </c:pt>
                      <c:pt idx="17">
                        <c:v>9.5</c:v>
                      </c:pt>
                      <c:pt idx="18">
                        <c:v>10</c:v>
                      </c:pt>
                      <c:pt idx="19">
                        <c:v>10.5</c:v>
                      </c:pt>
                      <c:pt idx="20">
                        <c:v>11</c:v>
                      </c:pt>
                      <c:pt idx="21">
                        <c:v>11.5</c:v>
                      </c:pt>
                      <c:pt idx="22">
                        <c:v>12</c:v>
                      </c:pt>
                      <c:pt idx="23">
                        <c:v>12.5</c:v>
                      </c:pt>
                      <c:pt idx="24">
                        <c:v>13</c:v>
                      </c:pt>
                      <c:pt idx="25">
                        <c:v>13.5</c:v>
                      </c:pt>
                      <c:pt idx="26">
                        <c:v>14</c:v>
                      </c:pt>
                      <c:pt idx="27">
                        <c:v>14.5</c:v>
                      </c:pt>
                      <c:pt idx="28">
                        <c:v>15</c:v>
                      </c:pt>
                      <c:pt idx="29">
                        <c:v>15.5</c:v>
                      </c:pt>
                      <c:pt idx="30">
                        <c:v>16</c:v>
                      </c:pt>
                      <c:pt idx="31">
                        <c:v>16.5</c:v>
                      </c:pt>
                      <c:pt idx="32">
                        <c:v>17</c:v>
                      </c:pt>
                      <c:pt idx="33">
                        <c:v>17.5</c:v>
                      </c:pt>
                      <c:pt idx="34">
                        <c:v>18</c:v>
                      </c:pt>
                      <c:pt idx="35">
                        <c:v>18.5</c:v>
                      </c:pt>
                      <c:pt idx="36">
                        <c:v>19</c:v>
                      </c:pt>
                      <c:pt idx="37">
                        <c:v>19.5</c:v>
                      </c:pt>
                      <c:pt idx="38">
                        <c:v>20</c:v>
                      </c:pt>
                      <c:pt idx="39">
                        <c:v>20.5</c:v>
                      </c:pt>
                      <c:pt idx="40">
                        <c:v>21</c:v>
                      </c:pt>
                      <c:pt idx="41">
                        <c:v>21.5</c:v>
                      </c:pt>
                      <c:pt idx="42">
                        <c:v>22</c:v>
                      </c:pt>
                      <c:pt idx="43">
                        <c:v>22.5</c:v>
                      </c:pt>
                      <c:pt idx="44">
                        <c:v>23</c:v>
                      </c:pt>
                      <c:pt idx="45">
                        <c:v>23.5</c:v>
                      </c:pt>
                      <c:pt idx="46">
                        <c:v>24</c:v>
                      </c:pt>
                      <c:pt idx="47">
                        <c:v>24.5</c:v>
                      </c:pt>
                      <c:pt idx="48">
                        <c:v>25</c:v>
                      </c:pt>
                      <c:pt idx="49">
                        <c:v>25.5</c:v>
                      </c:pt>
                      <c:pt idx="50">
                        <c:v>26</c:v>
                      </c:pt>
                      <c:pt idx="51">
                        <c:v>26.5</c:v>
                      </c:pt>
                      <c:pt idx="52">
                        <c:v>27</c:v>
                      </c:pt>
                      <c:pt idx="53">
                        <c:v>27.5</c:v>
                      </c:pt>
                      <c:pt idx="54">
                        <c:v>28</c:v>
                      </c:pt>
                      <c:pt idx="55">
                        <c:v>28.5</c:v>
                      </c:pt>
                      <c:pt idx="56">
                        <c:v>29</c:v>
                      </c:pt>
                      <c:pt idx="57">
                        <c:v>29.5</c:v>
                      </c:pt>
                      <c:pt idx="58">
                        <c:v>30</c:v>
                      </c:pt>
                      <c:pt idx="59">
                        <c:v>30.5</c:v>
                      </c:pt>
                      <c:pt idx="60">
                        <c:v>31</c:v>
                      </c:pt>
                      <c:pt idx="61">
                        <c:v>31.5</c:v>
                      </c:pt>
                      <c:pt idx="62">
                        <c:v>32</c:v>
                      </c:pt>
                      <c:pt idx="63">
                        <c:v>32.5</c:v>
                      </c:pt>
                      <c:pt idx="64">
                        <c:v>33</c:v>
                      </c:pt>
                      <c:pt idx="65">
                        <c:v>33.5</c:v>
                      </c:pt>
                      <c:pt idx="66">
                        <c:v>34</c:v>
                      </c:pt>
                      <c:pt idx="67">
                        <c:v>34.5</c:v>
                      </c:pt>
                      <c:pt idx="68">
                        <c:v>35</c:v>
                      </c:pt>
                      <c:pt idx="69">
                        <c:v>35.5</c:v>
                      </c:pt>
                      <c:pt idx="70">
                        <c:v>36</c:v>
                      </c:pt>
                      <c:pt idx="71">
                        <c:v>36.5</c:v>
                      </c:pt>
                      <c:pt idx="72">
                        <c:v>37</c:v>
                      </c:pt>
                      <c:pt idx="73">
                        <c:v>37.5</c:v>
                      </c:pt>
                      <c:pt idx="74">
                        <c:v>38</c:v>
                      </c:pt>
                      <c:pt idx="75">
                        <c:v>38.5</c:v>
                      </c:pt>
                      <c:pt idx="76">
                        <c:v>39</c:v>
                      </c:pt>
                      <c:pt idx="77">
                        <c:v>39.5</c:v>
                      </c:pt>
                      <c:pt idx="78">
                        <c:v>40</c:v>
                      </c:pt>
                      <c:pt idx="79">
                        <c:v>40.5</c:v>
                      </c:pt>
                      <c:pt idx="80">
                        <c:v>41</c:v>
                      </c:pt>
                      <c:pt idx="81">
                        <c:v>41.5</c:v>
                      </c:pt>
                      <c:pt idx="82">
                        <c:v>42</c:v>
                      </c:pt>
                      <c:pt idx="83">
                        <c:v>42.5</c:v>
                      </c:pt>
                      <c:pt idx="84">
                        <c:v>43</c:v>
                      </c:pt>
                      <c:pt idx="85">
                        <c:v>43.5</c:v>
                      </c:pt>
                      <c:pt idx="86">
                        <c:v>44</c:v>
                      </c:pt>
                      <c:pt idx="87">
                        <c:v>44.5</c:v>
                      </c:pt>
                      <c:pt idx="88">
                        <c:v>45</c:v>
                      </c:pt>
                      <c:pt idx="89">
                        <c:v>45.5</c:v>
                      </c:pt>
                      <c:pt idx="90">
                        <c:v>46</c:v>
                      </c:pt>
                      <c:pt idx="91">
                        <c:v>46.5</c:v>
                      </c:pt>
                      <c:pt idx="92">
                        <c:v>47</c:v>
                      </c:pt>
                      <c:pt idx="93">
                        <c:v>47.5</c:v>
                      </c:pt>
                      <c:pt idx="94">
                        <c:v>48</c:v>
                      </c:pt>
                      <c:pt idx="95">
                        <c:v>48.5</c:v>
                      </c:pt>
                      <c:pt idx="96">
                        <c:v>49</c:v>
                      </c:pt>
                      <c:pt idx="97">
                        <c:v>49.5</c:v>
                      </c:pt>
                      <c:pt idx="98">
                        <c:v>50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'Escenari X'!$M$22:$M$120</c15:sqref>
                        </c15:formulaRef>
                      </c:ext>
                    </c:extLst>
                    <c:numCache>
                      <c:formatCode>0%</c:formatCode>
                      <c:ptCount val="9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0</c:v>
                      </c:pt>
                      <c:pt idx="57">
                        <c:v>0</c:v>
                      </c:pt>
                      <c:pt idx="58">
                        <c:v>0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0</c:v>
                      </c:pt>
                      <c:pt idx="63">
                        <c:v>0</c:v>
                      </c:pt>
                      <c:pt idx="64">
                        <c:v>0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0</c:v>
                      </c:pt>
                      <c:pt idx="69">
                        <c:v>0</c:v>
                      </c:pt>
                      <c:pt idx="70">
                        <c:v>0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0</c:v>
                      </c:pt>
                      <c:pt idx="75">
                        <c:v>0</c:v>
                      </c:pt>
                      <c:pt idx="76">
                        <c:v>0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0</c:v>
                      </c:pt>
                      <c:pt idx="81">
                        <c:v>0</c:v>
                      </c:pt>
                      <c:pt idx="82">
                        <c:v>0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0</c:v>
                      </c:pt>
                      <c:pt idx="87">
                        <c:v>0</c:v>
                      </c:pt>
                      <c:pt idx="88">
                        <c:v>0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0</c:v>
                      </c:pt>
                      <c:pt idx="93">
                        <c:v>0</c:v>
                      </c:pt>
                      <c:pt idx="94">
                        <c:v>0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0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2-C371-4A8F-88D8-92587E137C05}"/>
                  </c:ext>
                </c:extLst>
              </c15:ser>
            </c15:filteredScatterSeries>
          </c:ext>
        </c:extLst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A, B i 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X'!$E$20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X'!$E$22:$E$120</c:f>
              <c:numCache>
                <c:formatCode>0%</c:formatCod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847-4F7E-BECE-D5E383EA5AD1}"/>
            </c:ext>
          </c:extLst>
        </c:ser>
        <c:ser>
          <c:idx val="1"/>
          <c:order val="1"/>
          <c:tx>
            <c:strRef>
              <c:f>'Escenari X'!$F$20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X'!$F$21:$F$120</c:f>
              <c:numCache>
                <c:formatCode>0%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847-4F7E-BECE-D5E383EA5AD1}"/>
            </c:ext>
          </c:extLst>
        </c:ser>
        <c:ser>
          <c:idx val="2"/>
          <c:order val="2"/>
          <c:tx>
            <c:strRef>
              <c:f>'Escenari X'!$G$20</c:f>
              <c:strCache>
                <c:ptCount val="1"/>
                <c:pt idx="0">
                  <c:v>Terciari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X'!$G$22:$G$120</c:f>
              <c:numCache>
                <c:formatCode>0%</c:formatCod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9847-4F7E-BECE-D5E383EA5A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'Escenari X'!$K$20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X'!$K$22:$K$120</c:f>
              <c:numCache>
                <c:formatCode>0%</c:formatCod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69D-4732-AE88-FE6D509E4E47}"/>
            </c:ext>
          </c:extLst>
        </c:ser>
        <c:ser>
          <c:idx val="1"/>
          <c:order val="1"/>
          <c:tx>
            <c:strRef>
              <c:f>'Escenari X'!$L$20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X'!$A$21:$A$120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'Escenari X'!$L$21:$L$120</c:f>
              <c:numCache>
                <c:formatCode>0%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69D-4732-AE88-FE6D509E4E47}"/>
            </c:ext>
          </c:extLst>
        </c:ser>
        <c:ser>
          <c:idx val="2"/>
          <c:order val="2"/>
          <c:tx>
            <c:strRef>
              <c:f>'Escenari X'!$M$20</c:f>
              <c:strCache>
                <c:ptCount val="1"/>
                <c:pt idx="0">
                  <c:v>Terciari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'Escenari X'!$A$22:$A$120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'Escenari X'!$M$22:$M$120</c:f>
              <c:numCache>
                <c:formatCode>0%</c:formatCod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469D-4732-AE88-FE6D509E4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A</a:t>
            </a:r>
            <a:r>
              <a:rPr lang="ca-ES" baseline="0"/>
              <a:t> i</a:t>
            </a:r>
            <a:r>
              <a:rPr lang="ca-ES"/>
              <a:t> B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'Dades Energia Ambient'!$E$3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Ambient'!$A$6:$A$104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'Dades Energia Ambient'!$E$6:$E$104</c:f>
              <c:numCache>
                <c:formatCode>0%</c:formatCode>
                <c:ptCount val="99"/>
                <c:pt idx="0">
                  <c:v>0.37333333333333335</c:v>
                </c:pt>
                <c:pt idx="1">
                  <c:v>0.24888888888888888</c:v>
                </c:pt>
                <c:pt idx="2">
                  <c:v>0.18666666666666668</c:v>
                </c:pt>
                <c:pt idx="3">
                  <c:v>0.14933333333333335</c:v>
                </c:pt>
                <c:pt idx="4">
                  <c:v>0.12444444444444444</c:v>
                </c:pt>
                <c:pt idx="5">
                  <c:v>0.10666666666666667</c:v>
                </c:pt>
                <c:pt idx="6">
                  <c:v>9.3333333333333338E-2</c:v>
                </c:pt>
                <c:pt idx="7">
                  <c:v>8.2962962962962961E-2</c:v>
                </c:pt>
                <c:pt idx="8">
                  <c:v>7.4666666666666673E-2</c:v>
                </c:pt>
                <c:pt idx="9">
                  <c:v>6.7878787878787886E-2</c:v>
                </c:pt>
                <c:pt idx="10">
                  <c:v>6.222222222222222E-2</c:v>
                </c:pt>
                <c:pt idx="11">
                  <c:v>5.7435897435897436E-2</c:v>
                </c:pt>
                <c:pt idx="12">
                  <c:v>5.3333333333333337E-2</c:v>
                </c:pt>
                <c:pt idx="13">
                  <c:v>4.9777777777777775E-2</c:v>
                </c:pt>
                <c:pt idx="14">
                  <c:v>4.6666666666666669E-2</c:v>
                </c:pt>
                <c:pt idx="15">
                  <c:v>4.3921568627450981E-2</c:v>
                </c:pt>
                <c:pt idx="16">
                  <c:v>4.148148148148148E-2</c:v>
                </c:pt>
                <c:pt idx="17">
                  <c:v>3.9298245614035089E-2</c:v>
                </c:pt>
                <c:pt idx="18">
                  <c:v>3.7333333333333336E-2</c:v>
                </c:pt>
                <c:pt idx="19">
                  <c:v>3.5555555555555556E-2</c:v>
                </c:pt>
                <c:pt idx="20">
                  <c:v>3.3939393939393943E-2</c:v>
                </c:pt>
                <c:pt idx="21">
                  <c:v>3.2463768115942031E-2</c:v>
                </c:pt>
                <c:pt idx="22">
                  <c:v>3.111111111111111E-2</c:v>
                </c:pt>
                <c:pt idx="23">
                  <c:v>2.9866666666666666E-2</c:v>
                </c:pt>
                <c:pt idx="24">
                  <c:v>2.8717948717948718E-2</c:v>
                </c:pt>
                <c:pt idx="25">
                  <c:v>2.7654320987654323E-2</c:v>
                </c:pt>
                <c:pt idx="26">
                  <c:v>2.6666666666666668E-2</c:v>
                </c:pt>
                <c:pt idx="27">
                  <c:v>2.574712643678161E-2</c:v>
                </c:pt>
                <c:pt idx="28">
                  <c:v>2.4888888888888887E-2</c:v>
                </c:pt>
                <c:pt idx="29">
                  <c:v>2.4086021505376344E-2</c:v>
                </c:pt>
                <c:pt idx="30">
                  <c:v>2.3333333333333334E-2</c:v>
                </c:pt>
                <c:pt idx="31">
                  <c:v>2.2626262626262626E-2</c:v>
                </c:pt>
                <c:pt idx="32">
                  <c:v>2.1960784313725491E-2</c:v>
                </c:pt>
                <c:pt idx="33">
                  <c:v>2.1333333333333333E-2</c:v>
                </c:pt>
                <c:pt idx="34">
                  <c:v>2.074074074074074E-2</c:v>
                </c:pt>
                <c:pt idx="35">
                  <c:v>2.0180180180180179E-2</c:v>
                </c:pt>
                <c:pt idx="36">
                  <c:v>1.9649122807017545E-2</c:v>
                </c:pt>
                <c:pt idx="37">
                  <c:v>1.9145299145299145E-2</c:v>
                </c:pt>
                <c:pt idx="38">
                  <c:v>1.8666666666666668E-2</c:v>
                </c:pt>
                <c:pt idx="39">
                  <c:v>1.8211382113821138E-2</c:v>
                </c:pt>
                <c:pt idx="40">
                  <c:v>1.7777777777777778E-2</c:v>
                </c:pt>
                <c:pt idx="41">
                  <c:v>1.7364341085271316E-2</c:v>
                </c:pt>
                <c:pt idx="42">
                  <c:v>1.6969696969696971E-2</c:v>
                </c:pt>
                <c:pt idx="43">
                  <c:v>1.6592592592592593E-2</c:v>
                </c:pt>
                <c:pt idx="44">
                  <c:v>1.6231884057971015E-2</c:v>
                </c:pt>
                <c:pt idx="45">
                  <c:v>1.5886524822695036E-2</c:v>
                </c:pt>
                <c:pt idx="46">
                  <c:v>1.5555555555555555E-2</c:v>
                </c:pt>
                <c:pt idx="47">
                  <c:v>1.5238095238095238E-2</c:v>
                </c:pt>
                <c:pt idx="48">
                  <c:v>1.4933333333333333E-2</c:v>
                </c:pt>
                <c:pt idx="49">
                  <c:v>1.4640522875816993E-2</c:v>
                </c:pt>
                <c:pt idx="50">
                  <c:v>1.4358974358974359E-2</c:v>
                </c:pt>
                <c:pt idx="51">
                  <c:v>1.4088050314465408E-2</c:v>
                </c:pt>
                <c:pt idx="52">
                  <c:v>1.3827160493827161E-2</c:v>
                </c:pt>
                <c:pt idx="53">
                  <c:v>1.3575757575757576E-2</c:v>
                </c:pt>
                <c:pt idx="54">
                  <c:v>1.3333333333333334E-2</c:v>
                </c:pt>
                <c:pt idx="55">
                  <c:v>1.3099415204678362E-2</c:v>
                </c:pt>
                <c:pt idx="56">
                  <c:v>1.2873563218390805E-2</c:v>
                </c:pt>
                <c:pt idx="57">
                  <c:v>1.2655367231638417E-2</c:v>
                </c:pt>
                <c:pt idx="58">
                  <c:v>1.2444444444444444E-2</c:v>
                </c:pt>
                <c:pt idx="59">
                  <c:v>1.2240437158469945E-2</c:v>
                </c:pt>
                <c:pt idx="60">
                  <c:v>1.2043010752688172E-2</c:v>
                </c:pt>
                <c:pt idx="61">
                  <c:v>1.1851851851851851E-2</c:v>
                </c:pt>
                <c:pt idx="62">
                  <c:v>1.1666666666666667E-2</c:v>
                </c:pt>
                <c:pt idx="63">
                  <c:v>1.1487179487179488E-2</c:v>
                </c:pt>
                <c:pt idx="64">
                  <c:v>1.1313131313131313E-2</c:v>
                </c:pt>
                <c:pt idx="65">
                  <c:v>1.1144278606965175E-2</c:v>
                </c:pt>
                <c:pt idx="66">
                  <c:v>1.0980392156862745E-2</c:v>
                </c:pt>
                <c:pt idx="67">
                  <c:v>1.0821256038647344E-2</c:v>
                </c:pt>
                <c:pt idx="68">
                  <c:v>1.0666666666666666E-2</c:v>
                </c:pt>
                <c:pt idx="69">
                  <c:v>1.0516431924882629E-2</c:v>
                </c:pt>
                <c:pt idx="70">
                  <c:v>1.037037037037037E-2</c:v>
                </c:pt>
                <c:pt idx="71">
                  <c:v>1.0228310502283105E-2</c:v>
                </c:pt>
                <c:pt idx="72">
                  <c:v>1.0090090090090089E-2</c:v>
                </c:pt>
                <c:pt idx="73">
                  <c:v>9.955555555555556E-3</c:v>
                </c:pt>
                <c:pt idx="74">
                  <c:v>9.8245614035087723E-3</c:v>
                </c:pt>
                <c:pt idx="75">
                  <c:v>9.696969696969697E-3</c:v>
                </c:pt>
                <c:pt idx="76">
                  <c:v>9.5726495726495726E-3</c:v>
                </c:pt>
                <c:pt idx="77">
                  <c:v>9.4514767932489443E-3</c:v>
                </c:pt>
                <c:pt idx="78">
                  <c:v>9.3333333333333341E-3</c:v>
                </c:pt>
                <c:pt idx="79">
                  <c:v>9.2181069958847742E-3</c:v>
                </c:pt>
                <c:pt idx="80">
                  <c:v>9.1056910569105691E-3</c:v>
                </c:pt>
                <c:pt idx="81">
                  <c:v>8.9959839357429718E-3</c:v>
                </c:pt>
                <c:pt idx="82">
                  <c:v>8.8888888888888889E-3</c:v>
                </c:pt>
                <c:pt idx="83">
                  <c:v>8.7843137254901959E-3</c:v>
                </c:pt>
                <c:pt idx="84">
                  <c:v>8.6821705426356581E-3</c:v>
                </c:pt>
                <c:pt idx="85">
                  <c:v>8.5823754789272032E-3</c:v>
                </c:pt>
                <c:pt idx="86">
                  <c:v>8.4848484848484857E-3</c:v>
                </c:pt>
                <c:pt idx="87">
                  <c:v>8.3895131086142317E-3</c:v>
                </c:pt>
                <c:pt idx="88">
                  <c:v>8.2962962962962964E-3</c:v>
                </c:pt>
                <c:pt idx="89">
                  <c:v>8.2051282051282051E-3</c:v>
                </c:pt>
                <c:pt idx="90">
                  <c:v>8.1159420289855077E-3</c:v>
                </c:pt>
                <c:pt idx="91">
                  <c:v>8.028673835125448E-3</c:v>
                </c:pt>
                <c:pt idx="92">
                  <c:v>7.9432624113475181E-3</c:v>
                </c:pt>
                <c:pt idx="93">
                  <c:v>7.8596491228070178E-3</c:v>
                </c:pt>
                <c:pt idx="94">
                  <c:v>7.7777777777777776E-3</c:v>
                </c:pt>
                <c:pt idx="95">
                  <c:v>7.6975945017182133E-3</c:v>
                </c:pt>
                <c:pt idx="96">
                  <c:v>7.619047619047619E-3</c:v>
                </c:pt>
                <c:pt idx="97">
                  <c:v>7.5420875420875418E-3</c:v>
                </c:pt>
                <c:pt idx="98">
                  <c:v>7.4666666666666666E-3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BB-46AB-8A73-E444A4D67BD1}"/>
            </c:ext>
          </c:extLst>
        </c:ser>
        <c:ser>
          <c:idx val="1"/>
          <c:order val="1"/>
          <c:tx>
            <c:strRef>
              <c:f>'Dades Energia Ambient'!$F$3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Ambient'!$A$5:$A$104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'Dades Energia Ambient'!$F$5:$F$104</c:f>
              <c:numCache>
                <c:formatCode>0%</c:formatCode>
                <c:ptCount val="100"/>
                <c:pt idx="0">
                  <c:v>1</c:v>
                </c:pt>
                <c:pt idx="1">
                  <c:v>0.83333333333333337</c:v>
                </c:pt>
                <c:pt idx="2">
                  <c:v>0.55555555555555558</c:v>
                </c:pt>
                <c:pt idx="3">
                  <c:v>0.41666666666666669</c:v>
                </c:pt>
                <c:pt idx="4">
                  <c:v>0.33333333333333331</c:v>
                </c:pt>
                <c:pt idx="5">
                  <c:v>0.27777777777777779</c:v>
                </c:pt>
                <c:pt idx="6">
                  <c:v>0.23809523809523808</c:v>
                </c:pt>
                <c:pt idx="7">
                  <c:v>0.20833333333333334</c:v>
                </c:pt>
                <c:pt idx="8">
                  <c:v>0.1851851851851852</c:v>
                </c:pt>
                <c:pt idx="9">
                  <c:v>0.16666666666666666</c:v>
                </c:pt>
                <c:pt idx="10">
                  <c:v>0.15151515151515152</c:v>
                </c:pt>
                <c:pt idx="11">
                  <c:v>0.1388888888888889</c:v>
                </c:pt>
                <c:pt idx="12">
                  <c:v>0.12820512820512819</c:v>
                </c:pt>
                <c:pt idx="13">
                  <c:v>0.11904761904761904</c:v>
                </c:pt>
                <c:pt idx="14">
                  <c:v>0.1111111111111111</c:v>
                </c:pt>
                <c:pt idx="15">
                  <c:v>0.10416666666666667</c:v>
                </c:pt>
                <c:pt idx="16">
                  <c:v>9.8039215686274508E-2</c:v>
                </c:pt>
                <c:pt idx="17">
                  <c:v>9.2592592592592601E-2</c:v>
                </c:pt>
                <c:pt idx="18">
                  <c:v>8.771929824561403E-2</c:v>
                </c:pt>
                <c:pt idx="19">
                  <c:v>8.3333333333333329E-2</c:v>
                </c:pt>
                <c:pt idx="20">
                  <c:v>7.9365079365079361E-2</c:v>
                </c:pt>
                <c:pt idx="21">
                  <c:v>7.575757575757576E-2</c:v>
                </c:pt>
                <c:pt idx="22">
                  <c:v>7.2463768115942032E-2</c:v>
                </c:pt>
                <c:pt idx="23">
                  <c:v>6.9444444444444448E-2</c:v>
                </c:pt>
                <c:pt idx="24">
                  <c:v>6.6666666666666666E-2</c:v>
                </c:pt>
                <c:pt idx="25">
                  <c:v>6.4102564102564097E-2</c:v>
                </c:pt>
                <c:pt idx="26">
                  <c:v>6.1728395061728392E-2</c:v>
                </c:pt>
                <c:pt idx="27">
                  <c:v>5.9523809523809521E-2</c:v>
                </c:pt>
                <c:pt idx="28">
                  <c:v>5.7471264367816091E-2</c:v>
                </c:pt>
                <c:pt idx="29">
                  <c:v>5.5555555555555552E-2</c:v>
                </c:pt>
                <c:pt idx="30">
                  <c:v>5.3763440860215062E-2</c:v>
                </c:pt>
                <c:pt idx="31">
                  <c:v>5.2083333333333336E-2</c:v>
                </c:pt>
                <c:pt idx="32">
                  <c:v>5.0505050505050504E-2</c:v>
                </c:pt>
                <c:pt idx="33">
                  <c:v>4.9019607843137254E-2</c:v>
                </c:pt>
                <c:pt idx="34">
                  <c:v>4.7619047619047616E-2</c:v>
                </c:pt>
                <c:pt idx="35">
                  <c:v>4.6296296296296301E-2</c:v>
                </c:pt>
                <c:pt idx="36">
                  <c:v>4.5045045045045043E-2</c:v>
                </c:pt>
                <c:pt idx="37">
                  <c:v>4.3859649122807015E-2</c:v>
                </c:pt>
                <c:pt idx="38">
                  <c:v>4.2735042735042736E-2</c:v>
                </c:pt>
                <c:pt idx="39">
                  <c:v>4.1666666666666664E-2</c:v>
                </c:pt>
                <c:pt idx="40">
                  <c:v>4.0650406504065047E-2</c:v>
                </c:pt>
                <c:pt idx="41">
                  <c:v>3.968253968253968E-2</c:v>
                </c:pt>
                <c:pt idx="42">
                  <c:v>3.875968992248062E-2</c:v>
                </c:pt>
                <c:pt idx="43">
                  <c:v>3.787878787878788E-2</c:v>
                </c:pt>
                <c:pt idx="44">
                  <c:v>3.7037037037037035E-2</c:v>
                </c:pt>
                <c:pt idx="45">
                  <c:v>3.6231884057971016E-2</c:v>
                </c:pt>
                <c:pt idx="46">
                  <c:v>3.5460992907801421E-2</c:v>
                </c:pt>
                <c:pt idx="47">
                  <c:v>3.4722222222222224E-2</c:v>
                </c:pt>
                <c:pt idx="48">
                  <c:v>3.4013605442176874E-2</c:v>
                </c:pt>
                <c:pt idx="49">
                  <c:v>3.3333333333333333E-2</c:v>
                </c:pt>
                <c:pt idx="50">
                  <c:v>3.2679738562091505E-2</c:v>
                </c:pt>
                <c:pt idx="51">
                  <c:v>3.2051282051282048E-2</c:v>
                </c:pt>
                <c:pt idx="52">
                  <c:v>3.1446540880503152E-2</c:v>
                </c:pt>
                <c:pt idx="53">
                  <c:v>3.0864197530864196E-2</c:v>
                </c:pt>
                <c:pt idx="54">
                  <c:v>3.0303030303030304E-2</c:v>
                </c:pt>
                <c:pt idx="55">
                  <c:v>2.976190476190476E-2</c:v>
                </c:pt>
                <c:pt idx="56">
                  <c:v>2.923976608187135E-2</c:v>
                </c:pt>
                <c:pt idx="57">
                  <c:v>2.8735632183908046E-2</c:v>
                </c:pt>
                <c:pt idx="58">
                  <c:v>2.8248587570621469E-2</c:v>
                </c:pt>
                <c:pt idx="59">
                  <c:v>2.7777777777777776E-2</c:v>
                </c:pt>
                <c:pt idx="60">
                  <c:v>2.7322404371584699E-2</c:v>
                </c:pt>
                <c:pt idx="61">
                  <c:v>2.6881720430107531E-2</c:v>
                </c:pt>
                <c:pt idx="62">
                  <c:v>2.6455026455026454E-2</c:v>
                </c:pt>
                <c:pt idx="63">
                  <c:v>2.6041666666666668E-2</c:v>
                </c:pt>
                <c:pt idx="64">
                  <c:v>2.564102564102564E-2</c:v>
                </c:pt>
                <c:pt idx="65">
                  <c:v>2.5252525252525252E-2</c:v>
                </c:pt>
                <c:pt idx="66">
                  <c:v>2.4875621890547268E-2</c:v>
                </c:pt>
                <c:pt idx="67">
                  <c:v>2.4509803921568627E-2</c:v>
                </c:pt>
                <c:pt idx="68">
                  <c:v>2.4154589371980676E-2</c:v>
                </c:pt>
                <c:pt idx="69">
                  <c:v>2.3809523809523808E-2</c:v>
                </c:pt>
                <c:pt idx="70">
                  <c:v>2.3474178403755867E-2</c:v>
                </c:pt>
                <c:pt idx="71">
                  <c:v>2.314814814814815E-2</c:v>
                </c:pt>
                <c:pt idx="72">
                  <c:v>2.2831050228310501E-2</c:v>
                </c:pt>
                <c:pt idx="73">
                  <c:v>2.2522522522522521E-2</c:v>
                </c:pt>
                <c:pt idx="74">
                  <c:v>2.2222222222222223E-2</c:v>
                </c:pt>
                <c:pt idx="75">
                  <c:v>2.1929824561403508E-2</c:v>
                </c:pt>
                <c:pt idx="76">
                  <c:v>2.1645021645021648E-2</c:v>
                </c:pt>
                <c:pt idx="77">
                  <c:v>2.1367521367521368E-2</c:v>
                </c:pt>
                <c:pt idx="78">
                  <c:v>2.1097046413502109E-2</c:v>
                </c:pt>
                <c:pt idx="79">
                  <c:v>2.0833333333333332E-2</c:v>
                </c:pt>
                <c:pt idx="80">
                  <c:v>2.0576131687242798E-2</c:v>
                </c:pt>
                <c:pt idx="81">
                  <c:v>2.0325203252032523E-2</c:v>
                </c:pt>
                <c:pt idx="82">
                  <c:v>2.0080321285140562E-2</c:v>
                </c:pt>
                <c:pt idx="83">
                  <c:v>1.984126984126984E-2</c:v>
                </c:pt>
                <c:pt idx="84">
                  <c:v>1.9607843137254902E-2</c:v>
                </c:pt>
                <c:pt idx="85">
                  <c:v>1.937984496124031E-2</c:v>
                </c:pt>
                <c:pt idx="86">
                  <c:v>1.9157088122605366E-2</c:v>
                </c:pt>
                <c:pt idx="87">
                  <c:v>1.893939393939394E-2</c:v>
                </c:pt>
                <c:pt idx="88">
                  <c:v>1.8726591760299626E-2</c:v>
                </c:pt>
                <c:pt idx="89">
                  <c:v>1.8518518518518517E-2</c:v>
                </c:pt>
                <c:pt idx="90">
                  <c:v>1.8315018315018316E-2</c:v>
                </c:pt>
                <c:pt idx="91">
                  <c:v>1.8115942028985508E-2</c:v>
                </c:pt>
                <c:pt idx="92">
                  <c:v>1.7921146953405017E-2</c:v>
                </c:pt>
                <c:pt idx="93">
                  <c:v>1.7730496453900711E-2</c:v>
                </c:pt>
                <c:pt idx="94">
                  <c:v>1.7543859649122806E-2</c:v>
                </c:pt>
                <c:pt idx="95">
                  <c:v>1.7361111111111112E-2</c:v>
                </c:pt>
                <c:pt idx="96">
                  <c:v>1.7182130584192441E-2</c:v>
                </c:pt>
                <c:pt idx="97">
                  <c:v>1.7006802721088437E-2</c:v>
                </c:pt>
                <c:pt idx="98">
                  <c:v>1.6835016835016835E-2</c:v>
                </c:pt>
                <c:pt idx="99">
                  <c:v>1.6666666666666666E-2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5BB-46AB-8A73-E444A4D67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'Dades Energia Ambient'!$K$3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Ambient'!$A$6:$A$104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'Dades Energia Ambient'!$K$6:$K$104</c:f>
              <c:numCache>
                <c:formatCode>0%</c:formatCode>
                <c:ptCount val="99"/>
                <c:pt idx="0">
                  <c:v>0.93333333333333335</c:v>
                </c:pt>
                <c:pt idx="1">
                  <c:v>0.62222222222222223</c:v>
                </c:pt>
                <c:pt idx="2">
                  <c:v>0.46666666666666667</c:v>
                </c:pt>
                <c:pt idx="3">
                  <c:v>0.37333333333333335</c:v>
                </c:pt>
                <c:pt idx="4">
                  <c:v>0.31111111111111112</c:v>
                </c:pt>
                <c:pt idx="5">
                  <c:v>0.26666666666666666</c:v>
                </c:pt>
                <c:pt idx="6">
                  <c:v>0.23333333333333334</c:v>
                </c:pt>
                <c:pt idx="7">
                  <c:v>0.2074074074074074</c:v>
                </c:pt>
                <c:pt idx="8">
                  <c:v>0.18666666666666668</c:v>
                </c:pt>
                <c:pt idx="9">
                  <c:v>0.16969696969696971</c:v>
                </c:pt>
                <c:pt idx="10">
                  <c:v>0.15555555555555556</c:v>
                </c:pt>
                <c:pt idx="11">
                  <c:v>0.14358974358974358</c:v>
                </c:pt>
                <c:pt idx="12">
                  <c:v>0.13333333333333333</c:v>
                </c:pt>
                <c:pt idx="13">
                  <c:v>0.12444444444444444</c:v>
                </c:pt>
                <c:pt idx="14">
                  <c:v>0.11666666666666667</c:v>
                </c:pt>
                <c:pt idx="15">
                  <c:v>0.10980392156862745</c:v>
                </c:pt>
                <c:pt idx="16">
                  <c:v>0.1037037037037037</c:v>
                </c:pt>
                <c:pt idx="17">
                  <c:v>9.8245614035087719E-2</c:v>
                </c:pt>
                <c:pt idx="18">
                  <c:v>9.3333333333333338E-2</c:v>
                </c:pt>
                <c:pt idx="19">
                  <c:v>8.8888888888888892E-2</c:v>
                </c:pt>
                <c:pt idx="20">
                  <c:v>8.4848484848484854E-2</c:v>
                </c:pt>
                <c:pt idx="21">
                  <c:v>8.1159420289855067E-2</c:v>
                </c:pt>
                <c:pt idx="22">
                  <c:v>7.7777777777777779E-2</c:v>
                </c:pt>
                <c:pt idx="23">
                  <c:v>7.4666666666666673E-2</c:v>
                </c:pt>
                <c:pt idx="24">
                  <c:v>7.179487179487179E-2</c:v>
                </c:pt>
                <c:pt idx="25">
                  <c:v>6.9135802469135796E-2</c:v>
                </c:pt>
                <c:pt idx="26">
                  <c:v>6.6666666666666666E-2</c:v>
                </c:pt>
                <c:pt idx="27">
                  <c:v>6.4367816091954022E-2</c:v>
                </c:pt>
                <c:pt idx="28">
                  <c:v>6.222222222222222E-2</c:v>
                </c:pt>
                <c:pt idx="29">
                  <c:v>6.0215053763440864E-2</c:v>
                </c:pt>
                <c:pt idx="30">
                  <c:v>5.8333333333333334E-2</c:v>
                </c:pt>
                <c:pt idx="31">
                  <c:v>5.6565656565656569E-2</c:v>
                </c:pt>
                <c:pt idx="32">
                  <c:v>5.4901960784313725E-2</c:v>
                </c:pt>
                <c:pt idx="33">
                  <c:v>5.3333333333333337E-2</c:v>
                </c:pt>
                <c:pt idx="34">
                  <c:v>5.185185185185185E-2</c:v>
                </c:pt>
                <c:pt idx="35">
                  <c:v>5.0450450450450449E-2</c:v>
                </c:pt>
                <c:pt idx="36">
                  <c:v>4.912280701754386E-2</c:v>
                </c:pt>
                <c:pt idx="37">
                  <c:v>4.7863247863247867E-2</c:v>
                </c:pt>
                <c:pt idx="38">
                  <c:v>4.6666666666666669E-2</c:v>
                </c:pt>
                <c:pt idx="39">
                  <c:v>4.5528455284552849E-2</c:v>
                </c:pt>
                <c:pt idx="40">
                  <c:v>4.4444444444444446E-2</c:v>
                </c:pt>
                <c:pt idx="41">
                  <c:v>4.3410852713178294E-2</c:v>
                </c:pt>
                <c:pt idx="42">
                  <c:v>4.2424242424242427E-2</c:v>
                </c:pt>
                <c:pt idx="43">
                  <c:v>4.148148148148148E-2</c:v>
                </c:pt>
                <c:pt idx="44">
                  <c:v>4.0579710144927533E-2</c:v>
                </c:pt>
                <c:pt idx="45">
                  <c:v>3.971631205673759E-2</c:v>
                </c:pt>
                <c:pt idx="46">
                  <c:v>3.888888888888889E-2</c:v>
                </c:pt>
                <c:pt idx="47">
                  <c:v>3.8095238095238099E-2</c:v>
                </c:pt>
                <c:pt idx="48">
                  <c:v>3.7333333333333336E-2</c:v>
                </c:pt>
                <c:pt idx="49">
                  <c:v>3.6601307189542485E-2</c:v>
                </c:pt>
                <c:pt idx="50">
                  <c:v>3.5897435897435895E-2</c:v>
                </c:pt>
                <c:pt idx="51">
                  <c:v>3.5220125786163521E-2</c:v>
                </c:pt>
                <c:pt idx="52">
                  <c:v>3.4567901234567898E-2</c:v>
                </c:pt>
                <c:pt idx="53">
                  <c:v>3.3939393939393943E-2</c:v>
                </c:pt>
                <c:pt idx="54">
                  <c:v>3.3333333333333333E-2</c:v>
                </c:pt>
                <c:pt idx="55">
                  <c:v>3.2748538011695909E-2</c:v>
                </c:pt>
                <c:pt idx="56">
                  <c:v>3.2183908045977011E-2</c:v>
                </c:pt>
                <c:pt idx="57">
                  <c:v>3.1638418079096044E-2</c:v>
                </c:pt>
                <c:pt idx="58">
                  <c:v>3.111111111111111E-2</c:v>
                </c:pt>
                <c:pt idx="59">
                  <c:v>3.0601092896174863E-2</c:v>
                </c:pt>
                <c:pt idx="60">
                  <c:v>3.0107526881720432E-2</c:v>
                </c:pt>
                <c:pt idx="61">
                  <c:v>2.9629629629629631E-2</c:v>
                </c:pt>
                <c:pt idx="62">
                  <c:v>2.9166666666666667E-2</c:v>
                </c:pt>
                <c:pt idx="63">
                  <c:v>2.8717948717948718E-2</c:v>
                </c:pt>
                <c:pt idx="64">
                  <c:v>2.8282828282828285E-2</c:v>
                </c:pt>
                <c:pt idx="65">
                  <c:v>2.7860696517412936E-2</c:v>
                </c:pt>
                <c:pt idx="66">
                  <c:v>2.7450980392156862E-2</c:v>
                </c:pt>
                <c:pt idx="67">
                  <c:v>2.7053140096618359E-2</c:v>
                </c:pt>
                <c:pt idx="68">
                  <c:v>2.6666666666666668E-2</c:v>
                </c:pt>
                <c:pt idx="69">
                  <c:v>2.6291079812206571E-2</c:v>
                </c:pt>
                <c:pt idx="70">
                  <c:v>2.5925925925925925E-2</c:v>
                </c:pt>
                <c:pt idx="71">
                  <c:v>2.5570776255707764E-2</c:v>
                </c:pt>
                <c:pt idx="72">
                  <c:v>2.5225225225225224E-2</c:v>
                </c:pt>
                <c:pt idx="73">
                  <c:v>2.4888888888888887E-2</c:v>
                </c:pt>
                <c:pt idx="74">
                  <c:v>2.456140350877193E-2</c:v>
                </c:pt>
                <c:pt idx="75">
                  <c:v>2.4242424242424242E-2</c:v>
                </c:pt>
                <c:pt idx="76">
                  <c:v>2.3931623931623933E-2</c:v>
                </c:pt>
                <c:pt idx="77">
                  <c:v>2.3628691983122362E-2</c:v>
                </c:pt>
                <c:pt idx="78">
                  <c:v>2.3333333333333334E-2</c:v>
                </c:pt>
                <c:pt idx="79">
                  <c:v>2.3045267489711935E-2</c:v>
                </c:pt>
                <c:pt idx="80">
                  <c:v>2.2764227642276424E-2</c:v>
                </c:pt>
                <c:pt idx="81">
                  <c:v>2.2489959839357431E-2</c:v>
                </c:pt>
                <c:pt idx="82">
                  <c:v>2.2222222222222223E-2</c:v>
                </c:pt>
                <c:pt idx="83">
                  <c:v>2.1960784313725491E-2</c:v>
                </c:pt>
                <c:pt idx="84">
                  <c:v>2.1705426356589147E-2</c:v>
                </c:pt>
                <c:pt idx="85">
                  <c:v>2.1455938697318006E-2</c:v>
                </c:pt>
                <c:pt idx="86">
                  <c:v>2.1212121212121213E-2</c:v>
                </c:pt>
                <c:pt idx="87">
                  <c:v>2.0973782771535582E-2</c:v>
                </c:pt>
                <c:pt idx="88">
                  <c:v>2.074074074074074E-2</c:v>
                </c:pt>
                <c:pt idx="89">
                  <c:v>2.0512820512820513E-2</c:v>
                </c:pt>
                <c:pt idx="90">
                  <c:v>2.0289855072463767E-2</c:v>
                </c:pt>
                <c:pt idx="91">
                  <c:v>2.007168458781362E-2</c:v>
                </c:pt>
                <c:pt idx="92">
                  <c:v>1.9858156028368795E-2</c:v>
                </c:pt>
                <c:pt idx="93">
                  <c:v>1.9649122807017545E-2</c:v>
                </c:pt>
                <c:pt idx="94">
                  <c:v>1.9444444444444445E-2</c:v>
                </c:pt>
                <c:pt idx="95">
                  <c:v>1.9243986254295534E-2</c:v>
                </c:pt>
                <c:pt idx="96">
                  <c:v>1.9047619047619049E-2</c:v>
                </c:pt>
                <c:pt idx="97">
                  <c:v>1.8855218855218854E-2</c:v>
                </c:pt>
                <c:pt idx="98">
                  <c:v>1.8666666666666668E-2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E2-4FE1-A09D-D52ACBC4A2EA}"/>
            </c:ext>
          </c:extLst>
        </c:ser>
        <c:ser>
          <c:idx val="1"/>
          <c:order val="1"/>
          <c:tx>
            <c:strRef>
              <c:f>'Dades Energia Ambient'!$L$3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Ambient'!$A$5:$A$104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'Dades Energia Ambient'!$L$5:$L$104</c:f>
              <c:numCache>
                <c:formatCode>0%</c:formatCode>
                <c:ptCount val="100"/>
                <c:pt idx="0">
                  <c:v>1</c:v>
                </c:pt>
                <c:pt idx="1">
                  <c:v>0.83333333333333337</c:v>
                </c:pt>
                <c:pt idx="2">
                  <c:v>0.55555555555555558</c:v>
                </c:pt>
                <c:pt idx="3">
                  <c:v>0.41666666666666669</c:v>
                </c:pt>
                <c:pt idx="4">
                  <c:v>0.33333333333333331</c:v>
                </c:pt>
                <c:pt idx="5">
                  <c:v>0.27777777777777779</c:v>
                </c:pt>
                <c:pt idx="6">
                  <c:v>0.23809523809523808</c:v>
                </c:pt>
                <c:pt idx="7">
                  <c:v>0.20833333333333334</c:v>
                </c:pt>
                <c:pt idx="8">
                  <c:v>0.1851851851851852</c:v>
                </c:pt>
                <c:pt idx="9">
                  <c:v>0.16666666666666666</c:v>
                </c:pt>
                <c:pt idx="10">
                  <c:v>0.15151515151515152</c:v>
                </c:pt>
                <c:pt idx="11">
                  <c:v>0.1388888888888889</c:v>
                </c:pt>
                <c:pt idx="12">
                  <c:v>0.12820512820512819</c:v>
                </c:pt>
                <c:pt idx="13">
                  <c:v>0.11904761904761904</c:v>
                </c:pt>
                <c:pt idx="14">
                  <c:v>0.1111111111111111</c:v>
                </c:pt>
                <c:pt idx="15">
                  <c:v>0.10416666666666667</c:v>
                </c:pt>
                <c:pt idx="16">
                  <c:v>9.8039215686274508E-2</c:v>
                </c:pt>
                <c:pt idx="17">
                  <c:v>9.2592592592592601E-2</c:v>
                </c:pt>
                <c:pt idx="18">
                  <c:v>8.771929824561403E-2</c:v>
                </c:pt>
                <c:pt idx="19">
                  <c:v>8.3333333333333329E-2</c:v>
                </c:pt>
                <c:pt idx="20">
                  <c:v>7.9365079365079361E-2</c:v>
                </c:pt>
                <c:pt idx="21">
                  <c:v>7.575757575757576E-2</c:v>
                </c:pt>
                <c:pt idx="22">
                  <c:v>7.2463768115942032E-2</c:v>
                </c:pt>
                <c:pt idx="23">
                  <c:v>6.9444444444444448E-2</c:v>
                </c:pt>
                <c:pt idx="24">
                  <c:v>6.6666666666666666E-2</c:v>
                </c:pt>
                <c:pt idx="25">
                  <c:v>6.4102564102564097E-2</c:v>
                </c:pt>
                <c:pt idx="26">
                  <c:v>6.1728395061728392E-2</c:v>
                </c:pt>
                <c:pt idx="27">
                  <c:v>5.9523809523809521E-2</c:v>
                </c:pt>
                <c:pt idx="28">
                  <c:v>5.7471264367816091E-2</c:v>
                </c:pt>
                <c:pt idx="29">
                  <c:v>5.5555555555555552E-2</c:v>
                </c:pt>
                <c:pt idx="30">
                  <c:v>5.3763440860215062E-2</c:v>
                </c:pt>
                <c:pt idx="31">
                  <c:v>5.2083333333333336E-2</c:v>
                </c:pt>
                <c:pt idx="32">
                  <c:v>5.0505050505050504E-2</c:v>
                </c:pt>
                <c:pt idx="33">
                  <c:v>4.9019607843137254E-2</c:v>
                </c:pt>
                <c:pt idx="34">
                  <c:v>4.7619047619047616E-2</c:v>
                </c:pt>
                <c:pt idx="35">
                  <c:v>4.6296296296296301E-2</c:v>
                </c:pt>
                <c:pt idx="36">
                  <c:v>4.5045045045045043E-2</c:v>
                </c:pt>
                <c:pt idx="37">
                  <c:v>4.3859649122807015E-2</c:v>
                </c:pt>
                <c:pt idx="38">
                  <c:v>4.2735042735042736E-2</c:v>
                </c:pt>
                <c:pt idx="39">
                  <c:v>4.1666666666666664E-2</c:v>
                </c:pt>
                <c:pt idx="40">
                  <c:v>4.0650406504065047E-2</c:v>
                </c:pt>
                <c:pt idx="41">
                  <c:v>3.968253968253968E-2</c:v>
                </c:pt>
                <c:pt idx="42">
                  <c:v>3.875968992248062E-2</c:v>
                </c:pt>
                <c:pt idx="43">
                  <c:v>3.787878787878788E-2</c:v>
                </c:pt>
                <c:pt idx="44">
                  <c:v>3.7037037037037035E-2</c:v>
                </c:pt>
                <c:pt idx="45">
                  <c:v>3.6231884057971016E-2</c:v>
                </c:pt>
                <c:pt idx="46">
                  <c:v>3.5460992907801421E-2</c:v>
                </c:pt>
                <c:pt idx="47">
                  <c:v>3.4722222222222224E-2</c:v>
                </c:pt>
                <c:pt idx="48">
                  <c:v>3.4013605442176874E-2</c:v>
                </c:pt>
                <c:pt idx="49">
                  <c:v>3.3333333333333333E-2</c:v>
                </c:pt>
                <c:pt idx="50">
                  <c:v>3.2679738562091505E-2</c:v>
                </c:pt>
                <c:pt idx="51">
                  <c:v>3.2051282051282048E-2</c:v>
                </c:pt>
                <c:pt idx="52">
                  <c:v>3.1446540880503152E-2</c:v>
                </c:pt>
                <c:pt idx="53">
                  <c:v>3.0864197530864196E-2</c:v>
                </c:pt>
                <c:pt idx="54">
                  <c:v>3.0303030303030304E-2</c:v>
                </c:pt>
                <c:pt idx="55">
                  <c:v>2.976190476190476E-2</c:v>
                </c:pt>
                <c:pt idx="56">
                  <c:v>2.923976608187135E-2</c:v>
                </c:pt>
                <c:pt idx="57">
                  <c:v>2.8735632183908046E-2</c:v>
                </c:pt>
                <c:pt idx="58">
                  <c:v>2.8248587570621469E-2</c:v>
                </c:pt>
                <c:pt idx="59">
                  <c:v>2.7777777777777776E-2</c:v>
                </c:pt>
                <c:pt idx="60">
                  <c:v>2.7322404371584699E-2</c:v>
                </c:pt>
                <c:pt idx="61">
                  <c:v>2.6881720430107531E-2</c:v>
                </c:pt>
                <c:pt idx="62">
                  <c:v>2.6455026455026454E-2</c:v>
                </c:pt>
                <c:pt idx="63">
                  <c:v>2.6041666666666668E-2</c:v>
                </c:pt>
                <c:pt idx="64">
                  <c:v>2.564102564102564E-2</c:v>
                </c:pt>
                <c:pt idx="65">
                  <c:v>2.5252525252525252E-2</c:v>
                </c:pt>
                <c:pt idx="66">
                  <c:v>2.4875621890547268E-2</c:v>
                </c:pt>
                <c:pt idx="67">
                  <c:v>2.4509803921568627E-2</c:v>
                </c:pt>
                <c:pt idx="68">
                  <c:v>2.4154589371980676E-2</c:v>
                </c:pt>
                <c:pt idx="69">
                  <c:v>2.3809523809523808E-2</c:v>
                </c:pt>
                <c:pt idx="70">
                  <c:v>2.3474178403755867E-2</c:v>
                </c:pt>
                <c:pt idx="71">
                  <c:v>2.314814814814815E-2</c:v>
                </c:pt>
                <c:pt idx="72">
                  <c:v>2.2831050228310501E-2</c:v>
                </c:pt>
                <c:pt idx="73">
                  <c:v>2.2522522522522521E-2</c:v>
                </c:pt>
                <c:pt idx="74">
                  <c:v>2.2222222222222223E-2</c:v>
                </c:pt>
                <c:pt idx="75">
                  <c:v>2.1929824561403508E-2</c:v>
                </c:pt>
                <c:pt idx="76">
                  <c:v>2.1645021645021648E-2</c:v>
                </c:pt>
                <c:pt idx="77">
                  <c:v>2.1367521367521368E-2</c:v>
                </c:pt>
                <c:pt idx="78">
                  <c:v>2.1097046413502109E-2</c:v>
                </c:pt>
                <c:pt idx="79">
                  <c:v>2.0833333333333332E-2</c:v>
                </c:pt>
                <c:pt idx="80">
                  <c:v>2.0576131687242798E-2</c:v>
                </c:pt>
                <c:pt idx="81">
                  <c:v>2.0325203252032523E-2</c:v>
                </c:pt>
                <c:pt idx="82">
                  <c:v>2.0080321285140562E-2</c:v>
                </c:pt>
                <c:pt idx="83">
                  <c:v>1.984126984126984E-2</c:v>
                </c:pt>
                <c:pt idx="84">
                  <c:v>1.9607843137254902E-2</c:v>
                </c:pt>
                <c:pt idx="85">
                  <c:v>1.937984496124031E-2</c:v>
                </c:pt>
                <c:pt idx="86">
                  <c:v>1.9157088122605366E-2</c:v>
                </c:pt>
                <c:pt idx="87">
                  <c:v>1.893939393939394E-2</c:v>
                </c:pt>
                <c:pt idx="88">
                  <c:v>1.8726591760299626E-2</c:v>
                </c:pt>
                <c:pt idx="89">
                  <c:v>1.8518518518518517E-2</c:v>
                </c:pt>
                <c:pt idx="90">
                  <c:v>1.8315018315018316E-2</c:v>
                </c:pt>
                <c:pt idx="91">
                  <c:v>1.8115942028985508E-2</c:v>
                </c:pt>
                <c:pt idx="92">
                  <c:v>1.7921146953405017E-2</c:v>
                </c:pt>
                <c:pt idx="93">
                  <c:v>1.7730496453900711E-2</c:v>
                </c:pt>
                <c:pt idx="94">
                  <c:v>1.7543859649122806E-2</c:v>
                </c:pt>
                <c:pt idx="95">
                  <c:v>1.7361111111111112E-2</c:v>
                </c:pt>
                <c:pt idx="96">
                  <c:v>1.7182130584192441E-2</c:v>
                </c:pt>
                <c:pt idx="97">
                  <c:v>1.7006802721088437E-2</c:v>
                </c:pt>
                <c:pt idx="98">
                  <c:v>1.6835016835016835E-2</c:v>
                </c:pt>
                <c:pt idx="99">
                  <c:v>1.6666666666666666E-2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DE2-4FE1-A09D-D52ACBC4A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A, B i 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'Dades Energia Ambient'!$E$3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Ambient'!$A$6:$A$104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'Dades Energia Ambient'!$E$6:$E$104</c:f>
              <c:numCache>
                <c:formatCode>0%</c:formatCode>
                <c:ptCount val="99"/>
                <c:pt idx="0">
                  <c:v>0.37333333333333335</c:v>
                </c:pt>
                <c:pt idx="1">
                  <c:v>0.24888888888888888</c:v>
                </c:pt>
                <c:pt idx="2">
                  <c:v>0.18666666666666668</c:v>
                </c:pt>
                <c:pt idx="3">
                  <c:v>0.14933333333333335</c:v>
                </c:pt>
                <c:pt idx="4">
                  <c:v>0.12444444444444444</c:v>
                </c:pt>
                <c:pt idx="5">
                  <c:v>0.10666666666666667</c:v>
                </c:pt>
                <c:pt idx="6">
                  <c:v>9.3333333333333338E-2</c:v>
                </c:pt>
                <c:pt idx="7">
                  <c:v>8.2962962962962961E-2</c:v>
                </c:pt>
                <c:pt idx="8">
                  <c:v>7.4666666666666673E-2</c:v>
                </c:pt>
                <c:pt idx="9">
                  <c:v>6.7878787878787886E-2</c:v>
                </c:pt>
                <c:pt idx="10">
                  <c:v>6.222222222222222E-2</c:v>
                </c:pt>
                <c:pt idx="11">
                  <c:v>5.7435897435897436E-2</c:v>
                </c:pt>
                <c:pt idx="12">
                  <c:v>5.3333333333333337E-2</c:v>
                </c:pt>
                <c:pt idx="13">
                  <c:v>4.9777777777777775E-2</c:v>
                </c:pt>
                <c:pt idx="14">
                  <c:v>4.6666666666666669E-2</c:v>
                </c:pt>
                <c:pt idx="15">
                  <c:v>4.3921568627450981E-2</c:v>
                </c:pt>
                <c:pt idx="16">
                  <c:v>4.148148148148148E-2</c:v>
                </c:pt>
                <c:pt idx="17">
                  <c:v>3.9298245614035089E-2</c:v>
                </c:pt>
                <c:pt idx="18">
                  <c:v>3.7333333333333336E-2</c:v>
                </c:pt>
                <c:pt idx="19">
                  <c:v>3.5555555555555556E-2</c:v>
                </c:pt>
                <c:pt idx="20">
                  <c:v>3.3939393939393943E-2</c:v>
                </c:pt>
                <c:pt idx="21">
                  <c:v>3.2463768115942031E-2</c:v>
                </c:pt>
                <c:pt idx="22">
                  <c:v>3.111111111111111E-2</c:v>
                </c:pt>
                <c:pt idx="23">
                  <c:v>2.9866666666666666E-2</c:v>
                </c:pt>
                <c:pt idx="24">
                  <c:v>2.8717948717948718E-2</c:v>
                </c:pt>
                <c:pt idx="25">
                  <c:v>2.7654320987654323E-2</c:v>
                </c:pt>
                <c:pt idx="26">
                  <c:v>2.6666666666666668E-2</c:v>
                </c:pt>
                <c:pt idx="27">
                  <c:v>2.574712643678161E-2</c:v>
                </c:pt>
                <c:pt idx="28">
                  <c:v>2.4888888888888887E-2</c:v>
                </c:pt>
                <c:pt idx="29">
                  <c:v>2.4086021505376344E-2</c:v>
                </c:pt>
                <c:pt idx="30">
                  <c:v>2.3333333333333334E-2</c:v>
                </c:pt>
                <c:pt idx="31">
                  <c:v>2.2626262626262626E-2</c:v>
                </c:pt>
                <c:pt idx="32">
                  <c:v>2.1960784313725491E-2</c:v>
                </c:pt>
                <c:pt idx="33">
                  <c:v>2.1333333333333333E-2</c:v>
                </c:pt>
                <c:pt idx="34">
                  <c:v>2.074074074074074E-2</c:v>
                </c:pt>
                <c:pt idx="35">
                  <c:v>2.0180180180180179E-2</c:v>
                </c:pt>
                <c:pt idx="36">
                  <c:v>1.9649122807017545E-2</c:v>
                </c:pt>
                <c:pt idx="37">
                  <c:v>1.9145299145299145E-2</c:v>
                </c:pt>
                <c:pt idx="38">
                  <c:v>1.8666666666666668E-2</c:v>
                </c:pt>
                <c:pt idx="39">
                  <c:v>1.8211382113821138E-2</c:v>
                </c:pt>
                <c:pt idx="40">
                  <c:v>1.7777777777777778E-2</c:v>
                </c:pt>
                <c:pt idx="41">
                  <c:v>1.7364341085271316E-2</c:v>
                </c:pt>
                <c:pt idx="42">
                  <c:v>1.6969696969696971E-2</c:v>
                </c:pt>
                <c:pt idx="43">
                  <c:v>1.6592592592592593E-2</c:v>
                </c:pt>
                <c:pt idx="44">
                  <c:v>1.6231884057971015E-2</c:v>
                </c:pt>
                <c:pt idx="45">
                  <c:v>1.5886524822695036E-2</c:v>
                </c:pt>
                <c:pt idx="46">
                  <c:v>1.5555555555555555E-2</c:v>
                </c:pt>
                <c:pt idx="47">
                  <c:v>1.5238095238095238E-2</c:v>
                </c:pt>
                <c:pt idx="48">
                  <c:v>1.4933333333333333E-2</c:v>
                </c:pt>
                <c:pt idx="49">
                  <c:v>1.4640522875816993E-2</c:v>
                </c:pt>
                <c:pt idx="50">
                  <c:v>1.4358974358974359E-2</c:v>
                </c:pt>
                <c:pt idx="51">
                  <c:v>1.4088050314465408E-2</c:v>
                </c:pt>
                <c:pt idx="52">
                  <c:v>1.3827160493827161E-2</c:v>
                </c:pt>
                <c:pt idx="53">
                  <c:v>1.3575757575757576E-2</c:v>
                </c:pt>
                <c:pt idx="54">
                  <c:v>1.3333333333333334E-2</c:v>
                </c:pt>
                <c:pt idx="55">
                  <c:v>1.3099415204678362E-2</c:v>
                </c:pt>
                <c:pt idx="56">
                  <c:v>1.2873563218390805E-2</c:v>
                </c:pt>
                <c:pt idx="57">
                  <c:v>1.2655367231638417E-2</c:v>
                </c:pt>
                <c:pt idx="58">
                  <c:v>1.2444444444444444E-2</c:v>
                </c:pt>
                <c:pt idx="59">
                  <c:v>1.2240437158469945E-2</c:v>
                </c:pt>
                <c:pt idx="60">
                  <c:v>1.2043010752688172E-2</c:v>
                </c:pt>
                <c:pt idx="61">
                  <c:v>1.1851851851851851E-2</c:v>
                </c:pt>
                <c:pt idx="62">
                  <c:v>1.1666666666666667E-2</c:v>
                </c:pt>
                <c:pt idx="63">
                  <c:v>1.1487179487179488E-2</c:v>
                </c:pt>
                <c:pt idx="64">
                  <c:v>1.1313131313131313E-2</c:v>
                </c:pt>
                <c:pt idx="65">
                  <c:v>1.1144278606965175E-2</c:v>
                </c:pt>
                <c:pt idx="66">
                  <c:v>1.0980392156862745E-2</c:v>
                </c:pt>
                <c:pt idx="67">
                  <c:v>1.0821256038647344E-2</c:v>
                </c:pt>
                <c:pt idx="68">
                  <c:v>1.0666666666666666E-2</c:v>
                </c:pt>
                <c:pt idx="69">
                  <c:v>1.0516431924882629E-2</c:v>
                </c:pt>
                <c:pt idx="70">
                  <c:v>1.037037037037037E-2</c:v>
                </c:pt>
                <c:pt idx="71">
                  <c:v>1.0228310502283105E-2</c:v>
                </c:pt>
                <c:pt idx="72">
                  <c:v>1.0090090090090089E-2</c:v>
                </c:pt>
                <c:pt idx="73">
                  <c:v>9.955555555555556E-3</c:v>
                </c:pt>
                <c:pt idx="74">
                  <c:v>9.8245614035087723E-3</c:v>
                </c:pt>
                <c:pt idx="75">
                  <c:v>9.696969696969697E-3</c:v>
                </c:pt>
                <c:pt idx="76">
                  <c:v>9.5726495726495726E-3</c:v>
                </c:pt>
                <c:pt idx="77">
                  <c:v>9.4514767932489443E-3</c:v>
                </c:pt>
                <c:pt idx="78">
                  <c:v>9.3333333333333341E-3</c:v>
                </c:pt>
                <c:pt idx="79">
                  <c:v>9.2181069958847742E-3</c:v>
                </c:pt>
                <c:pt idx="80">
                  <c:v>9.1056910569105691E-3</c:v>
                </c:pt>
                <c:pt idx="81">
                  <c:v>8.9959839357429718E-3</c:v>
                </c:pt>
                <c:pt idx="82">
                  <c:v>8.8888888888888889E-3</c:v>
                </c:pt>
                <c:pt idx="83">
                  <c:v>8.7843137254901959E-3</c:v>
                </c:pt>
                <c:pt idx="84">
                  <c:v>8.6821705426356581E-3</c:v>
                </c:pt>
                <c:pt idx="85">
                  <c:v>8.5823754789272032E-3</c:v>
                </c:pt>
                <c:pt idx="86">
                  <c:v>8.4848484848484857E-3</c:v>
                </c:pt>
                <c:pt idx="87">
                  <c:v>8.3895131086142317E-3</c:v>
                </c:pt>
                <c:pt idx="88">
                  <c:v>8.2962962962962964E-3</c:v>
                </c:pt>
                <c:pt idx="89">
                  <c:v>8.2051282051282051E-3</c:v>
                </c:pt>
                <c:pt idx="90">
                  <c:v>8.1159420289855077E-3</c:v>
                </c:pt>
                <c:pt idx="91">
                  <c:v>8.028673835125448E-3</c:v>
                </c:pt>
                <c:pt idx="92">
                  <c:v>7.9432624113475181E-3</c:v>
                </c:pt>
                <c:pt idx="93">
                  <c:v>7.8596491228070178E-3</c:v>
                </c:pt>
                <c:pt idx="94">
                  <c:v>7.7777777777777776E-3</c:v>
                </c:pt>
                <c:pt idx="95">
                  <c:v>7.6975945017182133E-3</c:v>
                </c:pt>
                <c:pt idx="96">
                  <c:v>7.619047619047619E-3</c:v>
                </c:pt>
                <c:pt idx="97">
                  <c:v>7.5420875420875418E-3</c:v>
                </c:pt>
                <c:pt idx="98">
                  <c:v>7.4666666666666666E-3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E2C-4907-8191-52205858E850}"/>
            </c:ext>
          </c:extLst>
        </c:ser>
        <c:ser>
          <c:idx val="1"/>
          <c:order val="1"/>
          <c:tx>
            <c:strRef>
              <c:f>'Dades Energia Ambient'!$F$3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Ambient'!$A$5:$A$104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'Dades Energia Ambient'!$F$5:$F$104</c:f>
              <c:numCache>
                <c:formatCode>0%</c:formatCode>
                <c:ptCount val="100"/>
                <c:pt idx="0">
                  <c:v>1</c:v>
                </c:pt>
                <c:pt idx="1">
                  <c:v>0.83333333333333337</c:v>
                </c:pt>
                <c:pt idx="2">
                  <c:v>0.55555555555555558</c:v>
                </c:pt>
                <c:pt idx="3">
                  <c:v>0.41666666666666669</c:v>
                </c:pt>
                <c:pt idx="4">
                  <c:v>0.33333333333333331</c:v>
                </c:pt>
                <c:pt idx="5">
                  <c:v>0.27777777777777779</c:v>
                </c:pt>
                <c:pt idx="6">
                  <c:v>0.23809523809523808</c:v>
                </c:pt>
                <c:pt idx="7">
                  <c:v>0.20833333333333334</c:v>
                </c:pt>
                <c:pt idx="8">
                  <c:v>0.1851851851851852</c:v>
                </c:pt>
                <c:pt idx="9">
                  <c:v>0.16666666666666666</c:v>
                </c:pt>
                <c:pt idx="10">
                  <c:v>0.15151515151515152</c:v>
                </c:pt>
                <c:pt idx="11">
                  <c:v>0.1388888888888889</c:v>
                </c:pt>
                <c:pt idx="12">
                  <c:v>0.12820512820512819</c:v>
                </c:pt>
                <c:pt idx="13">
                  <c:v>0.11904761904761904</c:v>
                </c:pt>
                <c:pt idx="14">
                  <c:v>0.1111111111111111</c:v>
                </c:pt>
                <c:pt idx="15">
                  <c:v>0.10416666666666667</c:v>
                </c:pt>
                <c:pt idx="16">
                  <c:v>9.8039215686274508E-2</c:v>
                </c:pt>
                <c:pt idx="17">
                  <c:v>9.2592592592592601E-2</c:v>
                </c:pt>
                <c:pt idx="18">
                  <c:v>8.771929824561403E-2</c:v>
                </c:pt>
                <c:pt idx="19">
                  <c:v>8.3333333333333329E-2</c:v>
                </c:pt>
                <c:pt idx="20">
                  <c:v>7.9365079365079361E-2</c:v>
                </c:pt>
                <c:pt idx="21">
                  <c:v>7.575757575757576E-2</c:v>
                </c:pt>
                <c:pt idx="22">
                  <c:v>7.2463768115942032E-2</c:v>
                </c:pt>
                <c:pt idx="23">
                  <c:v>6.9444444444444448E-2</c:v>
                </c:pt>
                <c:pt idx="24">
                  <c:v>6.6666666666666666E-2</c:v>
                </c:pt>
                <c:pt idx="25">
                  <c:v>6.4102564102564097E-2</c:v>
                </c:pt>
                <c:pt idx="26">
                  <c:v>6.1728395061728392E-2</c:v>
                </c:pt>
                <c:pt idx="27">
                  <c:v>5.9523809523809521E-2</c:v>
                </c:pt>
                <c:pt idx="28">
                  <c:v>5.7471264367816091E-2</c:v>
                </c:pt>
                <c:pt idx="29">
                  <c:v>5.5555555555555552E-2</c:v>
                </c:pt>
                <c:pt idx="30">
                  <c:v>5.3763440860215062E-2</c:v>
                </c:pt>
                <c:pt idx="31">
                  <c:v>5.2083333333333336E-2</c:v>
                </c:pt>
                <c:pt idx="32">
                  <c:v>5.0505050505050504E-2</c:v>
                </c:pt>
                <c:pt idx="33">
                  <c:v>4.9019607843137254E-2</c:v>
                </c:pt>
                <c:pt idx="34">
                  <c:v>4.7619047619047616E-2</c:v>
                </c:pt>
                <c:pt idx="35">
                  <c:v>4.6296296296296301E-2</c:v>
                </c:pt>
                <c:pt idx="36">
                  <c:v>4.5045045045045043E-2</c:v>
                </c:pt>
                <c:pt idx="37">
                  <c:v>4.3859649122807015E-2</c:v>
                </c:pt>
                <c:pt idx="38">
                  <c:v>4.2735042735042736E-2</c:v>
                </c:pt>
                <c:pt idx="39">
                  <c:v>4.1666666666666664E-2</c:v>
                </c:pt>
                <c:pt idx="40">
                  <c:v>4.0650406504065047E-2</c:v>
                </c:pt>
                <c:pt idx="41">
                  <c:v>3.968253968253968E-2</c:v>
                </c:pt>
                <c:pt idx="42">
                  <c:v>3.875968992248062E-2</c:v>
                </c:pt>
                <c:pt idx="43">
                  <c:v>3.787878787878788E-2</c:v>
                </c:pt>
                <c:pt idx="44">
                  <c:v>3.7037037037037035E-2</c:v>
                </c:pt>
                <c:pt idx="45">
                  <c:v>3.6231884057971016E-2</c:v>
                </c:pt>
                <c:pt idx="46">
                  <c:v>3.5460992907801421E-2</c:v>
                </c:pt>
                <c:pt idx="47">
                  <c:v>3.4722222222222224E-2</c:v>
                </c:pt>
                <c:pt idx="48">
                  <c:v>3.4013605442176874E-2</c:v>
                </c:pt>
                <c:pt idx="49">
                  <c:v>3.3333333333333333E-2</c:v>
                </c:pt>
                <c:pt idx="50">
                  <c:v>3.2679738562091505E-2</c:v>
                </c:pt>
                <c:pt idx="51">
                  <c:v>3.2051282051282048E-2</c:v>
                </c:pt>
                <c:pt idx="52">
                  <c:v>3.1446540880503152E-2</c:v>
                </c:pt>
                <c:pt idx="53">
                  <c:v>3.0864197530864196E-2</c:v>
                </c:pt>
                <c:pt idx="54">
                  <c:v>3.0303030303030304E-2</c:v>
                </c:pt>
                <c:pt idx="55">
                  <c:v>2.976190476190476E-2</c:v>
                </c:pt>
                <c:pt idx="56">
                  <c:v>2.923976608187135E-2</c:v>
                </c:pt>
                <c:pt idx="57">
                  <c:v>2.8735632183908046E-2</c:v>
                </c:pt>
                <c:pt idx="58">
                  <c:v>2.8248587570621469E-2</c:v>
                </c:pt>
                <c:pt idx="59">
                  <c:v>2.7777777777777776E-2</c:v>
                </c:pt>
                <c:pt idx="60">
                  <c:v>2.7322404371584699E-2</c:v>
                </c:pt>
                <c:pt idx="61">
                  <c:v>2.6881720430107531E-2</c:v>
                </c:pt>
                <c:pt idx="62">
                  <c:v>2.6455026455026454E-2</c:v>
                </c:pt>
                <c:pt idx="63">
                  <c:v>2.6041666666666668E-2</c:v>
                </c:pt>
                <c:pt idx="64">
                  <c:v>2.564102564102564E-2</c:v>
                </c:pt>
                <c:pt idx="65">
                  <c:v>2.5252525252525252E-2</c:v>
                </c:pt>
                <c:pt idx="66">
                  <c:v>2.4875621890547268E-2</c:v>
                </c:pt>
                <c:pt idx="67">
                  <c:v>2.4509803921568627E-2</c:v>
                </c:pt>
                <c:pt idx="68">
                  <c:v>2.4154589371980676E-2</c:v>
                </c:pt>
                <c:pt idx="69">
                  <c:v>2.3809523809523808E-2</c:v>
                </c:pt>
                <c:pt idx="70">
                  <c:v>2.3474178403755867E-2</c:v>
                </c:pt>
                <c:pt idx="71">
                  <c:v>2.314814814814815E-2</c:v>
                </c:pt>
                <c:pt idx="72">
                  <c:v>2.2831050228310501E-2</c:v>
                </c:pt>
                <c:pt idx="73">
                  <c:v>2.2522522522522521E-2</c:v>
                </c:pt>
                <c:pt idx="74">
                  <c:v>2.2222222222222223E-2</c:v>
                </c:pt>
                <c:pt idx="75">
                  <c:v>2.1929824561403508E-2</c:v>
                </c:pt>
                <c:pt idx="76">
                  <c:v>2.1645021645021648E-2</c:v>
                </c:pt>
                <c:pt idx="77">
                  <c:v>2.1367521367521368E-2</c:v>
                </c:pt>
                <c:pt idx="78">
                  <c:v>2.1097046413502109E-2</c:v>
                </c:pt>
                <c:pt idx="79">
                  <c:v>2.0833333333333332E-2</c:v>
                </c:pt>
                <c:pt idx="80">
                  <c:v>2.0576131687242798E-2</c:v>
                </c:pt>
                <c:pt idx="81">
                  <c:v>2.0325203252032523E-2</c:v>
                </c:pt>
                <c:pt idx="82">
                  <c:v>2.0080321285140562E-2</c:v>
                </c:pt>
                <c:pt idx="83">
                  <c:v>1.984126984126984E-2</c:v>
                </c:pt>
                <c:pt idx="84">
                  <c:v>1.9607843137254902E-2</c:v>
                </c:pt>
                <c:pt idx="85">
                  <c:v>1.937984496124031E-2</c:v>
                </c:pt>
                <c:pt idx="86">
                  <c:v>1.9157088122605366E-2</c:v>
                </c:pt>
                <c:pt idx="87">
                  <c:v>1.893939393939394E-2</c:v>
                </c:pt>
                <c:pt idx="88">
                  <c:v>1.8726591760299626E-2</c:v>
                </c:pt>
                <c:pt idx="89">
                  <c:v>1.8518518518518517E-2</c:v>
                </c:pt>
                <c:pt idx="90">
                  <c:v>1.8315018315018316E-2</c:v>
                </c:pt>
                <c:pt idx="91">
                  <c:v>1.8115942028985508E-2</c:v>
                </c:pt>
                <c:pt idx="92">
                  <c:v>1.7921146953405017E-2</c:v>
                </c:pt>
                <c:pt idx="93">
                  <c:v>1.7730496453900711E-2</c:v>
                </c:pt>
                <c:pt idx="94">
                  <c:v>1.7543859649122806E-2</c:v>
                </c:pt>
                <c:pt idx="95">
                  <c:v>1.7361111111111112E-2</c:v>
                </c:pt>
                <c:pt idx="96">
                  <c:v>1.7182130584192441E-2</c:v>
                </c:pt>
                <c:pt idx="97">
                  <c:v>1.7006802721088437E-2</c:v>
                </c:pt>
                <c:pt idx="98">
                  <c:v>1.6835016835016835E-2</c:v>
                </c:pt>
                <c:pt idx="99">
                  <c:v>1.6666666666666666E-2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E2C-4907-8191-52205858E850}"/>
            </c:ext>
          </c:extLst>
        </c:ser>
        <c:ser>
          <c:idx val="2"/>
          <c:order val="2"/>
          <c:tx>
            <c:strRef>
              <c:f>'Dades Energia Ambient'!$G$3</c:f>
              <c:strCache>
                <c:ptCount val="1"/>
                <c:pt idx="0">
                  <c:v>Terciari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Ambient'!$A$6:$A$104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'Dades Energia Ambient'!$G$6:$G$104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0.96</c:v>
                </c:pt>
                <c:pt idx="24">
                  <c:v>0.92307692307692313</c:v>
                </c:pt>
                <c:pt idx="25">
                  <c:v>0.88888888888888884</c:v>
                </c:pt>
                <c:pt idx="26">
                  <c:v>0.8571428571428571</c:v>
                </c:pt>
                <c:pt idx="27">
                  <c:v>0.82758620689655171</c:v>
                </c:pt>
                <c:pt idx="28">
                  <c:v>0.8</c:v>
                </c:pt>
                <c:pt idx="29">
                  <c:v>0.77419354838709675</c:v>
                </c:pt>
                <c:pt idx="30">
                  <c:v>0.75</c:v>
                </c:pt>
                <c:pt idx="31">
                  <c:v>0.72727272727272729</c:v>
                </c:pt>
                <c:pt idx="32">
                  <c:v>0.70588235294117652</c:v>
                </c:pt>
                <c:pt idx="33">
                  <c:v>0.68571428571428572</c:v>
                </c:pt>
                <c:pt idx="34">
                  <c:v>0.66666666666666663</c:v>
                </c:pt>
                <c:pt idx="35">
                  <c:v>0.64864864864864868</c:v>
                </c:pt>
                <c:pt idx="36">
                  <c:v>0.63157894736842102</c:v>
                </c:pt>
                <c:pt idx="37">
                  <c:v>0.61538461538461542</c:v>
                </c:pt>
                <c:pt idx="38">
                  <c:v>0.6</c:v>
                </c:pt>
                <c:pt idx="39">
                  <c:v>0.58536585365853655</c:v>
                </c:pt>
                <c:pt idx="40">
                  <c:v>0.5714285714285714</c:v>
                </c:pt>
                <c:pt idx="41">
                  <c:v>0.55813953488372092</c:v>
                </c:pt>
                <c:pt idx="42">
                  <c:v>0.54545454545454541</c:v>
                </c:pt>
                <c:pt idx="43">
                  <c:v>0.53333333333333333</c:v>
                </c:pt>
                <c:pt idx="44">
                  <c:v>0.52173913043478259</c:v>
                </c:pt>
                <c:pt idx="45">
                  <c:v>0.51063829787234039</c:v>
                </c:pt>
                <c:pt idx="46">
                  <c:v>0.5</c:v>
                </c:pt>
                <c:pt idx="47">
                  <c:v>0.48979591836734693</c:v>
                </c:pt>
                <c:pt idx="48">
                  <c:v>0.48</c:v>
                </c:pt>
                <c:pt idx="49">
                  <c:v>0.47058823529411764</c:v>
                </c:pt>
                <c:pt idx="50">
                  <c:v>0.46153846153846156</c:v>
                </c:pt>
                <c:pt idx="51">
                  <c:v>0.45283018867924529</c:v>
                </c:pt>
                <c:pt idx="52">
                  <c:v>0.44444444444444442</c:v>
                </c:pt>
                <c:pt idx="53">
                  <c:v>0.43636363636363634</c:v>
                </c:pt>
                <c:pt idx="54">
                  <c:v>0.42857142857142855</c:v>
                </c:pt>
                <c:pt idx="55">
                  <c:v>0.42105263157894735</c:v>
                </c:pt>
                <c:pt idx="56">
                  <c:v>0.41379310344827586</c:v>
                </c:pt>
                <c:pt idx="57">
                  <c:v>0.40677966101694918</c:v>
                </c:pt>
                <c:pt idx="58">
                  <c:v>0.4</c:v>
                </c:pt>
                <c:pt idx="59">
                  <c:v>0.39344262295081966</c:v>
                </c:pt>
                <c:pt idx="60">
                  <c:v>0.38709677419354838</c:v>
                </c:pt>
                <c:pt idx="61">
                  <c:v>0.38095238095238093</c:v>
                </c:pt>
                <c:pt idx="62">
                  <c:v>0.375</c:v>
                </c:pt>
                <c:pt idx="63">
                  <c:v>0.36923076923076925</c:v>
                </c:pt>
                <c:pt idx="64">
                  <c:v>0.36363636363636365</c:v>
                </c:pt>
                <c:pt idx="65">
                  <c:v>0.35820895522388058</c:v>
                </c:pt>
                <c:pt idx="66">
                  <c:v>0.35294117647058826</c:v>
                </c:pt>
                <c:pt idx="67">
                  <c:v>0.34782608695652173</c:v>
                </c:pt>
                <c:pt idx="68">
                  <c:v>0.34285714285714286</c:v>
                </c:pt>
                <c:pt idx="69">
                  <c:v>0.3380281690140845</c:v>
                </c:pt>
                <c:pt idx="70">
                  <c:v>0.33333333333333331</c:v>
                </c:pt>
                <c:pt idx="71">
                  <c:v>0.32876712328767121</c:v>
                </c:pt>
                <c:pt idx="72">
                  <c:v>0.32432432432432434</c:v>
                </c:pt>
                <c:pt idx="73">
                  <c:v>0.32</c:v>
                </c:pt>
                <c:pt idx="74">
                  <c:v>0.31578947368421051</c:v>
                </c:pt>
                <c:pt idx="75">
                  <c:v>0.31168831168831168</c:v>
                </c:pt>
                <c:pt idx="76">
                  <c:v>0.30769230769230771</c:v>
                </c:pt>
                <c:pt idx="77">
                  <c:v>0.30379746835443039</c:v>
                </c:pt>
                <c:pt idx="78">
                  <c:v>0.3</c:v>
                </c:pt>
                <c:pt idx="79">
                  <c:v>0.29629629629629628</c:v>
                </c:pt>
                <c:pt idx="80">
                  <c:v>0.29268292682926828</c:v>
                </c:pt>
                <c:pt idx="81">
                  <c:v>0.28915662650602408</c:v>
                </c:pt>
                <c:pt idx="82">
                  <c:v>0.2857142857142857</c:v>
                </c:pt>
                <c:pt idx="83">
                  <c:v>0.28235294117647058</c:v>
                </c:pt>
                <c:pt idx="84">
                  <c:v>0.27906976744186046</c:v>
                </c:pt>
                <c:pt idx="85">
                  <c:v>0.27586206896551724</c:v>
                </c:pt>
                <c:pt idx="86">
                  <c:v>0.27272727272727271</c:v>
                </c:pt>
                <c:pt idx="87">
                  <c:v>0.2696629213483146</c:v>
                </c:pt>
                <c:pt idx="88">
                  <c:v>0.26666666666666666</c:v>
                </c:pt>
                <c:pt idx="89">
                  <c:v>0.26373626373626374</c:v>
                </c:pt>
                <c:pt idx="90">
                  <c:v>0.2608695652173913</c:v>
                </c:pt>
                <c:pt idx="91">
                  <c:v>0.25806451612903225</c:v>
                </c:pt>
                <c:pt idx="92">
                  <c:v>0.25531914893617019</c:v>
                </c:pt>
                <c:pt idx="93">
                  <c:v>0.25263157894736843</c:v>
                </c:pt>
                <c:pt idx="94">
                  <c:v>0.25</c:v>
                </c:pt>
                <c:pt idx="95">
                  <c:v>0.24742268041237114</c:v>
                </c:pt>
                <c:pt idx="96">
                  <c:v>0.24489795918367346</c:v>
                </c:pt>
                <c:pt idx="97">
                  <c:v>0.24242424242424243</c:v>
                </c:pt>
                <c:pt idx="98">
                  <c:v>0.24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AE2C-4907-8191-52205858E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Supòsit E (Comunitat Energètica)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'Dades Energia Ambient'!$K$3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Ambient'!$A$6:$A$104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'Dades Energia Ambient'!$K$6:$K$104</c:f>
              <c:numCache>
                <c:formatCode>0%</c:formatCode>
                <c:ptCount val="99"/>
                <c:pt idx="0">
                  <c:v>0.93333333333333335</c:v>
                </c:pt>
                <c:pt idx="1">
                  <c:v>0.62222222222222223</c:v>
                </c:pt>
                <c:pt idx="2">
                  <c:v>0.46666666666666667</c:v>
                </c:pt>
                <c:pt idx="3">
                  <c:v>0.37333333333333335</c:v>
                </c:pt>
                <c:pt idx="4">
                  <c:v>0.31111111111111112</c:v>
                </c:pt>
                <c:pt idx="5">
                  <c:v>0.26666666666666666</c:v>
                </c:pt>
                <c:pt idx="6">
                  <c:v>0.23333333333333334</c:v>
                </c:pt>
                <c:pt idx="7">
                  <c:v>0.2074074074074074</c:v>
                </c:pt>
                <c:pt idx="8">
                  <c:v>0.18666666666666668</c:v>
                </c:pt>
                <c:pt idx="9">
                  <c:v>0.16969696969696971</c:v>
                </c:pt>
                <c:pt idx="10">
                  <c:v>0.15555555555555556</c:v>
                </c:pt>
                <c:pt idx="11">
                  <c:v>0.14358974358974358</c:v>
                </c:pt>
                <c:pt idx="12">
                  <c:v>0.13333333333333333</c:v>
                </c:pt>
                <c:pt idx="13">
                  <c:v>0.12444444444444444</c:v>
                </c:pt>
                <c:pt idx="14">
                  <c:v>0.11666666666666667</c:v>
                </c:pt>
                <c:pt idx="15">
                  <c:v>0.10980392156862745</c:v>
                </c:pt>
                <c:pt idx="16">
                  <c:v>0.1037037037037037</c:v>
                </c:pt>
                <c:pt idx="17">
                  <c:v>9.8245614035087719E-2</c:v>
                </c:pt>
                <c:pt idx="18">
                  <c:v>9.3333333333333338E-2</c:v>
                </c:pt>
                <c:pt idx="19">
                  <c:v>8.8888888888888892E-2</c:v>
                </c:pt>
                <c:pt idx="20">
                  <c:v>8.4848484848484854E-2</c:v>
                </c:pt>
                <c:pt idx="21">
                  <c:v>8.1159420289855067E-2</c:v>
                </c:pt>
                <c:pt idx="22">
                  <c:v>7.7777777777777779E-2</c:v>
                </c:pt>
                <c:pt idx="23">
                  <c:v>7.4666666666666673E-2</c:v>
                </c:pt>
                <c:pt idx="24">
                  <c:v>7.179487179487179E-2</c:v>
                </c:pt>
                <c:pt idx="25">
                  <c:v>6.9135802469135796E-2</c:v>
                </c:pt>
                <c:pt idx="26">
                  <c:v>6.6666666666666666E-2</c:v>
                </c:pt>
                <c:pt idx="27">
                  <c:v>6.4367816091954022E-2</c:v>
                </c:pt>
                <c:pt idx="28">
                  <c:v>6.222222222222222E-2</c:v>
                </c:pt>
                <c:pt idx="29">
                  <c:v>6.0215053763440864E-2</c:v>
                </c:pt>
                <c:pt idx="30">
                  <c:v>5.8333333333333334E-2</c:v>
                </c:pt>
                <c:pt idx="31">
                  <c:v>5.6565656565656569E-2</c:v>
                </c:pt>
                <c:pt idx="32">
                  <c:v>5.4901960784313725E-2</c:v>
                </c:pt>
                <c:pt idx="33">
                  <c:v>5.3333333333333337E-2</c:v>
                </c:pt>
                <c:pt idx="34">
                  <c:v>5.185185185185185E-2</c:v>
                </c:pt>
                <c:pt idx="35">
                  <c:v>5.0450450450450449E-2</c:v>
                </c:pt>
                <c:pt idx="36">
                  <c:v>4.912280701754386E-2</c:v>
                </c:pt>
                <c:pt idx="37">
                  <c:v>4.7863247863247867E-2</c:v>
                </c:pt>
                <c:pt idx="38">
                  <c:v>4.6666666666666669E-2</c:v>
                </c:pt>
                <c:pt idx="39">
                  <c:v>4.5528455284552849E-2</c:v>
                </c:pt>
                <c:pt idx="40">
                  <c:v>4.4444444444444446E-2</c:v>
                </c:pt>
                <c:pt idx="41">
                  <c:v>4.3410852713178294E-2</c:v>
                </c:pt>
                <c:pt idx="42">
                  <c:v>4.2424242424242427E-2</c:v>
                </c:pt>
                <c:pt idx="43">
                  <c:v>4.148148148148148E-2</c:v>
                </c:pt>
                <c:pt idx="44">
                  <c:v>4.0579710144927533E-2</c:v>
                </c:pt>
                <c:pt idx="45">
                  <c:v>3.971631205673759E-2</c:v>
                </c:pt>
                <c:pt idx="46">
                  <c:v>3.888888888888889E-2</c:v>
                </c:pt>
                <c:pt idx="47">
                  <c:v>3.8095238095238099E-2</c:v>
                </c:pt>
                <c:pt idx="48">
                  <c:v>3.7333333333333336E-2</c:v>
                </c:pt>
                <c:pt idx="49">
                  <c:v>3.6601307189542485E-2</c:v>
                </c:pt>
                <c:pt idx="50">
                  <c:v>3.5897435897435895E-2</c:v>
                </c:pt>
                <c:pt idx="51">
                  <c:v>3.5220125786163521E-2</c:v>
                </c:pt>
                <c:pt idx="52">
                  <c:v>3.4567901234567898E-2</c:v>
                </c:pt>
                <c:pt idx="53">
                  <c:v>3.3939393939393943E-2</c:v>
                </c:pt>
                <c:pt idx="54">
                  <c:v>3.3333333333333333E-2</c:v>
                </c:pt>
                <c:pt idx="55">
                  <c:v>3.2748538011695909E-2</c:v>
                </c:pt>
                <c:pt idx="56">
                  <c:v>3.2183908045977011E-2</c:v>
                </c:pt>
                <c:pt idx="57">
                  <c:v>3.1638418079096044E-2</c:v>
                </c:pt>
                <c:pt idx="58">
                  <c:v>3.111111111111111E-2</c:v>
                </c:pt>
                <c:pt idx="59">
                  <c:v>3.0601092896174863E-2</c:v>
                </c:pt>
                <c:pt idx="60">
                  <c:v>3.0107526881720432E-2</c:v>
                </c:pt>
                <c:pt idx="61">
                  <c:v>2.9629629629629631E-2</c:v>
                </c:pt>
                <c:pt idx="62">
                  <c:v>2.9166666666666667E-2</c:v>
                </c:pt>
                <c:pt idx="63">
                  <c:v>2.8717948717948718E-2</c:v>
                </c:pt>
                <c:pt idx="64">
                  <c:v>2.8282828282828285E-2</c:v>
                </c:pt>
                <c:pt idx="65">
                  <c:v>2.7860696517412936E-2</c:v>
                </c:pt>
                <c:pt idx="66">
                  <c:v>2.7450980392156862E-2</c:v>
                </c:pt>
                <c:pt idx="67">
                  <c:v>2.7053140096618359E-2</c:v>
                </c:pt>
                <c:pt idx="68">
                  <c:v>2.6666666666666668E-2</c:v>
                </c:pt>
                <c:pt idx="69">
                  <c:v>2.6291079812206571E-2</c:v>
                </c:pt>
                <c:pt idx="70">
                  <c:v>2.5925925925925925E-2</c:v>
                </c:pt>
                <c:pt idx="71">
                  <c:v>2.5570776255707764E-2</c:v>
                </c:pt>
                <c:pt idx="72">
                  <c:v>2.5225225225225224E-2</c:v>
                </c:pt>
                <c:pt idx="73">
                  <c:v>2.4888888888888887E-2</c:v>
                </c:pt>
                <c:pt idx="74">
                  <c:v>2.456140350877193E-2</c:v>
                </c:pt>
                <c:pt idx="75">
                  <c:v>2.4242424242424242E-2</c:v>
                </c:pt>
                <c:pt idx="76">
                  <c:v>2.3931623931623933E-2</c:v>
                </c:pt>
                <c:pt idx="77">
                  <c:v>2.3628691983122362E-2</c:v>
                </c:pt>
                <c:pt idx="78">
                  <c:v>2.3333333333333334E-2</c:v>
                </c:pt>
                <c:pt idx="79">
                  <c:v>2.3045267489711935E-2</c:v>
                </c:pt>
                <c:pt idx="80">
                  <c:v>2.2764227642276424E-2</c:v>
                </c:pt>
                <c:pt idx="81">
                  <c:v>2.2489959839357431E-2</c:v>
                </c:pt>
                <c:pt idx="82">
                  <c:v>2.2222222222222223E-2</c:v>
                </c:pt>
                <c:pt idx="83">
                  <c:v>2.1960784313725491E-2</c:v>
                </c:pt>
                <c:pt idx="84">
                  <c:v>2.1705426356589147E-2</c:v>
                </c:pt>
                <c:pt idx="85">
                  <c:v>2.1455938697318006E-2</c:v>
                </c:pt>
                <c:pt idx="86">
                  <c:v>2.1212121212121213E-2</c:v>
                </c:pt>
                <c:pt idx="87">
                  <c:v>2.0973782771535582E-2</c:v>
                </c:pt>
                <c:pt idx="88">
                  <c:v>2.074074074074074E-2</c:v>
                </c:pt>
                <c:pt idx="89">
                  <c:v>2.0512820512820513E-2</c:v>
                </c:pt>
                <c:pt idx="90">
                  <c:v>2.0289855072463767E-2</c:v>
                </c:pt>
                <c:pt idx="91">
                  <c:v>2.007168458781362E-2</c:v>
                </c:pt>
                <c:pt idx="92">
                  <c:v>1.9858156028368795E-2</c:v>
                </c:pt>
                <c:pt idx="93">
                  <c:v>1.9649122807017545E-2</c:v>
                </c:pt>
                <c:pt idx="94">
                  <c:v>1.9444444444444445E-2</c:v>
                </c:pt>
                <c:pt idx="95">
                  <c:v>1.9243986254295534E-2</c:v>
                </c:pt>
                <c:pt idx="96">
                  <c:v>1.9047619047619049E-2</c:v>
                </c:pt>
                <c:pt idx="97">
                  <c:v>1.8855218855218854E-2</c:v>
                </c:pt>
                <c:pt idx="98">
                  <c:v>1.8666666666666668E-2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A8C-4193-BC04-18DBDAD426C8}"/>
            </c:ext>
          </c:extLst>
        </c:ser>
        <c:ser>
          <c:idx val="1"/>
          <c:order val="1"/>
          <c:tx>
            <c:strRef>
              <c:f>'Dades Energia Ambient'!$L$3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Ambient'!$A$5:$A$104</c:f>
              <c:numCache>
                <c:formatCode>General</c:formatCode>
                <c:ptCount val="100"/>
                <c:pt idx="0">
                  <c:v>0.5</c:v>
                </c:pt>
                <c:pt idx="1">
                  <c:v>1</c:v>
                </c:pt>
                <c:pt idx="2">
                  <c:v>1.5</c:v>
                </c:pt>
                <c:pt idx="3">
                  <c:v>2</c:v>
                </c:pt>
                <c:pt idx="4">
                  <c:v>2.5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5</c:v>
                </c:pt>
                <c:pt idx="10">
                  <c:v>5.5</c:v>
                </c:pt>
                <c:pt idx="11">
                  <c:v>6</c:v>
                </c:pt>
                <c:pt idx="12">
                  <c:v>6.5</c:v>
                </c:pt>
                <c:pt idx="13">
                  <c:v>7</c:v>
                </c:pt>
                <c:pt idx="14">
                  <c:v>7.5</c:v>
                </c:pt>
                <c:pt idx="15">
                  <c:v>8</c:v>
                </c:pt>
                <c:pt idx="16">
                  <c:v>8.5</c:v>
                </c:pt>
                <c:pt idx="17">
                  <c:v>9</c:v>
                </c:pt>
                <c:pt idx="18">
                  <c:v>9.5</c:v>
                </c:pt>
                <c:pt idx="19">
                  <c:v>10</c:v>
                </c:pt>
                <c:pt idx="20">
                  <c:v>10.5</c:v>
                </c:pt>
                <c:pt idx="21">
                  <c:v>11</c:v>
                </c:pt>
                <c:pt idx="22">
                  <c:v>11.5</c:v>
                </c:pt>
                <c:pt idx="23">
                  <c:v>12</c:v>
                </c:pt>
                <c:pt idx="24">
                  <c:v>12.5</c:v>
                </c:pt>
                <c:pt idx="25">
                  <c:v>13</c:v>
                </c:pt>
                <c:pt idx="26">
                  <c:v>13.5</c:v>
                </c:pt>
                <c:pt idx="27">
                  <c:v>14</c:v>
                </c:pt>
                <c:pt idx="28">
                  <c:v>14.5</c:v>
                </c:pt>
                <c:pt idx="29">
                  <c:v>15</c:v>
                </c:pt>
                <c:pt idx="30">
                  <c:v>15.5</c:v>
                </c:pt>
                <c:pt idx="31">
                  <c:v>16</c:v>
                </c:pt>
                <c:pt idx="32">
                  <c:v>16.5</c:v>
                </c:pt>
                <c:pt idx="33">
                  <c:v>17</c:v>
                </c:pt>
                <c:pt idx="34">
                  <c:v>17.5</c:v>
                </c:pt>
                <c:pt idx="35">
                  <c:v>18</c:v>
                </c:pt>
                <c:pt idx="36">
                  <c:v>18.5</c:v>
                </c:pt>
                <c:pt idx="37">
                  <c:v>19</c:v>
                </c:pt>
                <c:pt idx="38">
                  <c:v>19.5</c:v>
                </c:pt>
                <c:pt idx="39">
                  <c:v>20</c:v>
                </c:pt>
                <c:pt idx="40">
                  <c:v>20.5</c:v>
                </c:pt>
                <c:pt idx="41">
                  <c:v>21</c:v>
                </c:pt>
                <c:pt idx="42">
                  <c:v>21.5</c:v>
                </c:pt>
                <c:pt idx="43">
                  <c:v>22</c:v>
                </c:pt>
                <c:pt idx="44">
                  <c:v>22.5</c:v>
                </c:pt>
                <c:pt idx="45">
                  <c:v>23</c:v>
                </c:pt>
                <c:pt idx="46">
                  <c:v>23.5</c:v>
                </c:pt>
                <c:pt idx="47">
                  <c:v>24</c:v>
                </c:pt>
                <c:pt idx="48">
                  <c:v>24.5</c:v>
                </c:pt>
                <c:pt idx="49">
                  <c:v>25</c:v>
                </c:pt>
                <c:pt idx="50">
                  <c:v>25.5</c:v>
                </c:pt>
                <c:pt idx="51">
                  <c:v>26</c:v>
                </c:pt>
                <c:pt idx="52">
                  <c:v>26.5</c:v>
                </c:pt>
                <c:pt idx="53">
                  <c:v>27</c:v>
                </c:pt>
                <c:pt idx="54">
                  <c:v>27.5</c:v>
                </c:pt>
                <c:pt idx="55">
                  <c:v>28</c:v>
                </c:pt>
                <c:pt idx="56">
                  <c:v>28.5</c:v>
                </c:pt>
                <c:pt idx="57">
                  <c:v>29</c:v>
                </c:pt>
                <c:pt idx="58">
                  <c:v>29.5</c:v>
                </c:pt>
                <c:pt idx="59">
                  <c:v>30</c:v>
                </c:pt>
                <c:pt idx="60">
                  <c:v>30.5</c:v>
                </c:pt>
                <c:pt idx="61">
                  <c:v>31</c:v>
                </c:pt>
                <c:pt idx="62">
                  <c:v>31.5</c:v>
                </c:pt>
                <c:pt idx="63">
                  <c:v>32</c:v>
                </c:pt>
                <c:pt idx="64">
                  <c:v>32.5</c:v>
                </c:pt>
                <c:pt idx="65">
                  <c:v>33</c:v>
                </c:pt>
                <c:pt idx="66">
                  <c:v>33.5</c:v>
                </c:pt>
                <c:pt idx="67">
                  <c:v>34</c:v>
                </c:pt>
                <c:pt idx="68">
                  <c:v>34.5</c:v>
                </c:pt>
                <c:pt idx="69">
                  <c:v>35</c:v>
                </c:pt>
                <c:pt idx="70">
                  <c:v>35.5</c:v>
                </c:pt>
                <c:pt idx="71">
                  <c:v>36</c:v>
                </c:pt>
                <c:pt idx="72">
                  <c:v>36.5</c:v>
                </c:pt>
                <c:pt idx="73">
                  <c:v>37</c:v>
                </c:pt>
                <c:pt idx="74">
                  <c:v>37.5</c:v>
                </c:pt>
                <c:pt idx="75">
                  <c:v>38</c:v>
                </c:pt>
                <c:pt idx="76">
                  <c:v>38.5</c:v>
                </c:pt>
                <c:pt idx="77">
                  <c:v>39</c:v>
                </c:pt>
                <c:pt idx="78">
                  <c:v>39.5</c:v>
                </c:pt>
                <c:pt idx="79">
                  <c:v>40</c:v>
                </c:pt>
                <c:pt idx="80">
                  <c:v>40.5</c:v>
                </c:pt>
                <c:pt idx="81">
                  <c:v>41</c:v>
                </c:pt>
                <c:pt idx="82">
                  <c:v>41.5</c:v>
                </c:pt>
                <c:pt idx="83">
                  <c:v>42</c:v>
                </c:pt>
                <c:pt idx="84">
                  <c:v>42.5</c:v>
                </c:pt>
                <c:pt idx="85">
                  <c:v>43</c:v>
                </c:pt>
                <c:pt idx="86">
                  <c:v>43.5</c:v>
                </c:pt>
                <c:pt idx="87">
                  <c:v>44</c:v>
                </c:pt>
                <c:pt idx="88">
                  <c:v>44.5</c:v>
                </c:pt>
                <c:pt idx="89">
                  <c:v>45</c:v>
                </c:pt>
                <c:pt idx="90">
                  <c:v>45.5</c:v>
                </c:pt>
                <c:pt idx="91">
                  <c:v>46</c:v>
                </c:pt>
                <c:pt idx="92">
                  <c:v>46.5</c:v>
                </c:pt>
                <c:pt idx="93">
                  <c:v>47</c:v>
                </c:pt>
                <c:pt idx="94">
                  <c:v>47.5</c:v>
                </c:pt>
                <c:pt idx="95">
                  <c:v>48</c:v>
                </c:pt>
                <c:pt idx="96">
                  <c:v>48.5</c:v>
                </c:pt>
                <c:pt idx="97">
                  <c:v>49</c:v>
                </c:pt>
                <c:pt idx="98">
                  <c:v>49.5</c:v>
                </c:pt>
                <c:pt idx="99">
                  <c:v>50</c:v>
                </c:pt>
              </c:numCache>
            </c:numRef>
          </c:xVal>
          <c:yVal>
            <c:numRef>
              <c:f>'Dades Energia Ambient'!$L$5:$L$104</c:f>
              <c:numCache>
                <c:formatCode>0%</c:formatCode>
                <c:ptCount val="100"/>
                <c:pt idx="0">
                  <c:v>1</c:v>
                </c:pt>
                <c:pt idx="1">
                  <c:v>0.83333333333333337</c:v>
                </c:pt>
                <c:pt idx="2">
                  <c:v>0.55555555555555558</c:v>
                </c:pt>
                <c:pt idx="3">
                  <c:v>0.41666666666666669</c:v>
                </c:pt>
                <c:pt idx="4">
                  <c:v>0.33333333333333331</c:v>
                </c:pt>
                <c:pt idx="5">
                  <c:v>0.27777777777777779</c:v>
                </c:pt>
                <c:pt idx="6">
                  <c:v>0.23809523809523808</c:v>
                </c:pt>
                <c:pt idx="7">
                  <c:v>0.20833333333333334</c:v>
                </c:pt>
                <c:pt idx="8">
                  <c:v>0.1851851851851852</c:v>
                </c:pt>
                <c:pt idx="9">
                  <c:v>0.16666666666666666</c:v>
                </c:pt>
                <c:pt idx="10">
                  <c:v>0.15151515151515152</c:v>
                </c:pt>
                <c:pt idx="11">
                  <c:v>0.1388888888888889</c:v>
                </c:pt>
                <c:pt idx="12">
                  <c:v>0.12820512820512819</c:v>
                </c:pt>
                <c:pt idx="13">
                  <c:v>0.11904761904761904</c:v>
                </c:pt>
                <c:pt idx="14">
                  <c:v>0.1111111111111111</c:v>
                </c:pt>
                <c:pt idx="15">
                  <c:v>0.10416666666666667</c:v>
                </c:pt>
                <c:pt idx="16">
                  <c:v>9.8039215686274508E-2</c:v>
                </c:pt>
                <c:pt idx="17">
                  <c:v>9.2592592592592601E-2</c:v>
                </c:pt>
                <c:pt idx="18">
                  <c:v>8.771929824561403E-2</c:v>
                </c:pt>
                <c:pt idx="19">
                  <c:v>8.3333333333333329E-2</c:v>
                </c:pt>
                <c:pt idx="20">
                  <c:v>7.9365079365079361E-2</c:v>
                </c:pt>
                <c:pt idx="21">
                  <c:v>7.575757575757576E-2</c:v>
                </c:pt>
                <c:pt idx="22">
                  <c:v>7.2463768115942032E-2</c:v>
                </c:pt>
                <c:pt idx="23">
                  <c:v>6.9444444444444448E-2</c:v>
                </c:pt>
                <c:pt idx="24">
                  <c:v>6.6666666666666666E-2</c:v>
                </c:pt>
                <c:pt idx="25">
                  <c:v>6.4102564102564097E-2</c:v>
                </c:pt>
                <c:pt idx="26">
                  <c:v>6.1728395061728392E-2</c:v>
                </c:pt>
                <c:pt idx="27">
                  <c:v>5.9523809523809521E-2</c:v>
                </c:pt>
                <c:pt idx="28">
                  <c:v>5.7471264367816091E-2</c:v>
                </c:pt>
                <c:pt idx="29">
                  <c:v>5.5555555555555552E-2</c:v>
                </c:pt>
                <c:pt idx="30">
                  <c:v>5.3763440860215062E-2</c:v>
                </c:pt>
                <c:pt idx="31">
                  <c:v>5.2083333333333336E-2</c:v>
                </c:pt>
                <c:pt idx="32">
                  <c:v>5.0505050505050504E-2</c:v>
                </c:pt>
                <c:pt idx="33">
                  <c:v>4.9019607843137254E-2</c:v>
                </c:pt>
                <c:pt idx="34">
                  <c:v>4.7619047619047616E-2</c:v>
                </c:pt>
                <c:pt idx="35">
                  <c:v>4.6296296296296301E-2</c:v>
                </c:pt>
                <c:pt idx="36">
                  <c:v>4.5045045045045043E-2</c:v>
                </c:pt>
                <c:pt idx="37">
                  <c:v>4.3859649122807015E-2</c:v>
                </c:pt>
                <c:pt idx="38">
                  <c:v>4.2735042735042736E-2</c:v>
                </c:pt>
                <c:pt idx="39">
                  <c:v>4.1666666666666664E-2</c:v>
                </c:pt>
                <c:pt idx="40">
                  <c:v>4.0650406504065047E-2</c:v>
                </c:pt>
                <c:pt idx="41">
                  <c:v>3.968253968253968E-2</c:v>
                </c:pt>
                <c:pt idx="42">
                  <c:v>3.875968992248062E-2</c:v>
                </c:pt>
                <c:pt idx="43">
                  <c:v>3.787878787878788E-2</c:v>
                </c:pt>
                <c:pt idx="44">
                  <c:v>3.7037037037037035E-2</c:v>
                </c:pt>
                <c:pt idx="45">
                  <c:v>3.6231884057971016E-2</c:v>
                </c:pt>
                <c:pt idx="46">
                  <c:v>3.5460992907801421E-2</c:v>
                </c:pt>
                <c:pt idx="47">
                  <c:v>3.4722222222222224E-2</c:v>
                </c:pt>
                <c:pt idx="48">
                  <c:v>3.4013605442176874E-2</c:v>
                </c:pt>
                <c:pt idx="49">
                  <c:v>3.3333333333333333E-2</c:v>
                </c:pt>
                <c:pt idx="50">
                  <c:v>3.2679738562091505E-2</c:v>
                </c:pt>
                <c:pt idx="51">
                  <c:v>3.2051282051282048E-2</c:v>
                </c:pt>
                <c:pt idx="52">
                  <c:v>3.1446540880503152E-2</c:v>
                </c:pt>
                <c:pt idx="53">
                  <c:v>3.0864197530864196E-2</c:v>
                </c:pt>
                <c:pt idx="54">
                  <c:v>3.0303030303030304E-2</c:v>
                </c:pt>
                <c:pt idx="55">
                  <c:v>2.976190476190476E-2</c:v>
                </c:pt>
                <c:pt idx="56">
                  <c:v>2.923976608187135E-2</c:v>
                </c:pt>
                <c:pt idx="57">
                  <c:v>2.8735632183908046E-2</c:v>
                </c:pt>
                <c:pt idx="58">
                  <c:v>2.8248587570621469E-2</c:v>
                </c:pt>
                <c:pt idx="59">
                  <c:v>2.7777777777777776E-2</c:v>
                </c:pt>
                <c:pt idx="60">
                  <c:v>2.7322404371584699E-2</c:v>
                </c:pt>
                <c:pt idx="61">
                  <c:v>2.6881720430107531E-2</c:v>
                </c:pt>
                <c:pt idx="62">
                  <c:v>2.6455026455026454E-2</c:v>
                </c:pt>
                <c:pt idx="63">
                  <c:v>2.6041666666666668E-2</c:v>
                </c:pt>
                <c:pt idx="64">
                  <c:v>2.564102564102564E-2</c:v>
                </c:pt>
                <c:pt idx="65">
                  <c:v>2.5252525252525252E-2</c:v>
                </c:pt>
                <c:pt idx="66">
                  <c:v>2.4875621890547268E-2</c:v>
                </c:pt>
                <c:pt idx="67">
                  <c:v>2.4509803921568627E-2</c:v>
                </c:pt>
                <c:pt idx="68">
                  <c:v>2.4154589371980676E-2</c:v>
                </c:pt>
                <c:pt idx="69">
                  <c:v>2.3809523809523808E-2</c:v>
                </c:pt>
                <c:pt idx="70">
                  <c:v>2.3474178403755867E-2</c:v>
                </c:pt>
                <c:pt idx="71">
                  <c:v>2.314814814814815E-2</c:v>
                </c:pt>
                <c:pt idx="72">
                  <c:v>2.2831050228310501E-2</c:v>
                </c:pt>
                <c:pt idx="73">
                  <c:v>2.2522522522522521E-2</c:v>
                </c:pt>
                <c:pt idx="74">
                  <c:v>2.2222222222222223E-2</c:v>
                </c:pt>
                <c:pt idx="75">
                  <c:v>2.1929824561403508E-2</c:v>
                </c:pt>
                <c:pt idx="76">
                  <c:v>2.1645021645021648E-2</c:v>
                </c:pt>
                <c:pt idx="77">
                  <c:v>2.1367521367521368E-2</c:v>
                </c:pt>
                <c:pt idx="78">
                  <c:v>2.1097046413502109E-2</c:v>
                </c:pt>
                <c:pt idx="79">
                  <c:v>2.0833333333333332E-2</c:v>
                </c:pt>
                <c:pt idx="80">
                  <c:v>2.0576131687242798E-2</c:v>
                </c:pt>
                <c:pt idx="81">
                  <c:v>2.0325203252032523E-2</c:v>
                </c:pt>
                <c:pt idx="82">
                  <c:v>2.0080321285140562E-2</c:v>
                </c:pt>
                <c:pt idx="83">
                  <c:v>1.984126984126984E-2</c:v>
                </c:pt>
                <c:pt idx="84">
                  <c:v>1.9607843137254902E-2</c:v>
                </c:pt>
                <c:pt idx="85">
                  <c:v>1.937984496124031E-2</c:v>
                </c:pt>
                <c:pt idx="86">
                  <c:v>1.9157088122605366E-2</c:v>
                </c:pt>
                <c:pt idx="87">
                  <c:v>1.893939393939394E-2</c:v>
                </c:pt>
                <c:pt idx="88">
                  <c:v>1.8726591760299626E-2</c:v>
                </c:pt>
                <c:pt idx="89">
                  <c:v>1.8518518518518517E-2</c:v>
                </c:pt>
                <c:pt idx="90">
                  <c:v>1.8315018315018316E-2</c:v>
                </c:pt>
                <c:pt idx="91">
                  <c:v>1.8115942028985508E-2</c:v>
                </c:pt>
                <c:pt idx="92">
                  <c:v>1.7921146953405017E-2</c:v>
                </c:pt>
                <c:pt idx="93">
                  <c:v>1.7730496453900711E-2</c:v>
                </c:pt>
                <c:pt idx="94">
                  <c:v>1.7543859649122806E-2</c:v>
                </c:pt>
                <c:pt idx="95">
                  <c:v>1.7361111111111112E-2</c:v>
                </c:pt>
                <c:pt idx="96">
                  <c:v>1.7182130584192441E-2</c:v>
                </c:pt>
                <c:pt idx="97">
                  <c:v>1.7006802721088437E-2</c:v>
                </c:pt>
                <c:pt idx="98">
                  <c:v>1.6835016835016835E-2</c:v>
                </c:pt>
                <c:pt idx="99">
                  <c:v>1.6666666666666666E-2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A8C-4193-BC04-18DBDAD426C8}"/>
            </c:ext>
          </c:extLst>
        </c:ser>
        <c:ser>
          <c:idx val="2"/>
          <c:order val="2"/>
          <c:tx>
            <c:strRef>
              <c:f>'Dades Energia Ambient'!$M$3</c:f>
              <c:strCache>
                <c:ptCount val="1"/>
                <c:pt idx="0">
                  <c:v>Terciari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Ambient'!$A$6:$A$104</c:f>
              <c:numCache>
                <c:formatCode>General</c:formatCode>
                <c:ptCount val="9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  <c:pt idx="23">
                  <c:v>12.5</c:v>
                </c:pt>
                <c:pt idx="24">
                  <c:v>13</c:v>
                </c:pt>
                <c:pt idx="25">
                  <c:v>13.5</c:v>
                </c:pt>
                <c:pt idx="26">
                  <c:v>14</c:v>
                </c:pt>
                <c:pt idx="27">
                  <c:v>14.5</c:v>
                </c:pt>
                <c:pt idx="28">
                  <c:v>15</c:v>
                </c:pt>
                <c:pt idx="29">
                  <c:v>15.5</c:v>
                </c:pt>
                <c:pt idx="30">
                  <c:v>16</c:v>
                </c:pt>
                <c:pt idx="31">
                  <c:v>16.5</c:v>
                </c:pt>
                <c:pt idx="32">
                  <c:v>17</c:v>
                </c:pt>
                <c:pt idx="33">
                  <c:v>17.5</c:v>
                </c:pt>
                <c:pt idx="34">
                  <c:v>18</c:v>
                </c:pt>
                <c:pt idx="35">
                  <c:v>18.5</c:v>
                </c:pt>
                <c:pt idx="36">
                  <c:v>19</c:v>
                </c:pt>
                <c:pt idx="37">
                  <c:v>19.5</c:v>
                </c:pt>
                <c:pt idx="38">
                  <c:v>20</c:v>
                </c:pt>
                <c:pt idx="39">
                  <c:v>20.5</c:v>
                </c:pt>
                <c:pt idx="40">
                  <c:v>21</c:v>
                </c:pt>
                <c:pt idx="41">
                  <c:v>21.5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24.5</c:v>
                </c:pt>
                <c:pt idx="48">
                  <c:v>25</c:v>
                </c:pt>
                <c:pt idx="49">
                  <c:v>25.5</c:v>
                </c:pt>
                <c:pt idx="50">
                  <c:v>26</c:v>
                </c:pt>
                <c:pt idx="51">
                  <c:v>26.5</c:v>
                </c:pt>
                <c:pt idx="52">
                  <c:v>27</c:v>
                </c:pt>
                <c:pt idx="53">
                  <c:v>27.5</c:v>
                </c:pt>
                <c:pt idx="54">
                  <c:v>28</c:v>
                </c:pt>
                <c:pt idx="55">
                  <c:v>28.5</c:v>
                </c:pt>
                <c:pt idx="56">
                  <c:v>29</c:v>
                </c:pt>
                <c:pt idx="57">
                  <c:v>29.5</c:v>
                </c:pt>
                <c:pt idx="58">
                  <c:v>30</c:v>
                </c:pt>
                <c:pt idx="59">
                  <c:v>30.5</c:v>
                </c:pt>
                <c:pt idx="60">
                  <c:v>31</c:v>
                </c:pt>
                <c:pt idx="61">
                  <c:v>31.5</c:v>
                </c:pt>
                <c:pt idx="62">
                  <c:v>32</c:v>
                </c:pt>
                <c:pt idx="63">
                  <c:v>32.5</c:v>
                </c:pt>
                <c:pt idx="64">
                  <c:v>33</c:v>
                </c:pt>
                <c:pt idx="65">
                  <c:v>33.5</c:v>
                </c:pt>
                <c:pt idx="66">
                  <c:v>34</c:v>
                </c:pt>
                <c:pt idx="67">
                  <c:v>34.5</c:v>
                </c:pt>
                <c:pt idx="68">
                  <c:v>35</c:v>
                </c:pt>
                <c:pt idx="69">
                  <c:v>35.5</c:v>
                </c:pt>
                <c:pt idx="70">
                  <c:v>36</c:v>
                </c:pt>
                <c:pt idx="71">
                  <c:v>36.5</c:v>
                </c:pt>
                <c:pt idx="72">
                  <c:v>37</c:v>
                </c:pt>
                <c:pt idx="73">
                  <c:v>37.5</c:v>
                </c:pt>
                <c:pt idx="74">
                  <c:v>38</c:v>
                </c:pt>
                <c:pt idx="75">
                  <c:v>38.5</c:v>
                </c:pt>
                <c:pt idx="76">
                  <c:v>39</c:v>
                </c:pt>
                <c:pt idx="77">
                  <c:v>39.5</c:v>
                </c:pt>
                <c:pt idx="78">
                  <c:v>40</c:v>
                </c:pt>
                <c:pt idx="79">
                  <c:v>40.5</c:v>
                </c:pt>
                <c:pt idx="80">
                  <c:v>41</c:v>
                </c:pt>
                <c:pt idx="81">
                  <c:v>41.5</c:v>
                </c:pt>
                <c:pt idx="82">
                  <c:v>42</c:v>
                </c:pt>
                <c:pt idx="83">
                  <c:v>42.5</c:v>
                </c:pt>
                <c:pt idx="84">
                  <c:v>43</c:v>
                </c:pt>
                <c:pt idx="85">
                  <c:v>43.5</c:v>
                </c:pt>
                <c:pt idx="86">
                  <c:v>44</c:v>
                </c:pt>
                <c:pt idx="87">
                  <c:v>44.5</c:v>
                </c:pt>
                <c:pt idx="88">
                  <c:v>45</c:v>
                </c:pt>
                <c:pt idx="89">
                  <c:v>45.5</c:v>
                </c:pt>
                <c:pt idx="90">
                  <c:v>46</c:v>
                </c:pt>
                <c:pt idx="91">
                  <c:v>46.5</c:v>
                </c:pt>
                <c:pt idx="92">
                  <c:v>47</c:v>
                </c:pt>
                <c:pt idx="93">
                  <c:v>47.5</c:v>
                </c:pt>
                <c:pt idx="94">
                  <c:v>48</c:v>
                </c:pt>
                <c:pt idx="95">
                  <c:v>48.5</c:v>
                </c:pt>
                <c:pt idx="96">
                  <c:v>49</c:v>
                </c:pt>
                <c:pt idx="97">
                  <c:v>49.5</c:v>
                </c:pt>
                <c:pt idx="98">
                  <c:v>50</c:v>
                </c:pt>
              </c:numCache>
            </c:numRef>
          </c:xVal>
          <c:yVal>
            <c:numRef>
              <c:f>'Dades Energia Ambient'!$M$6:$M$104</c:f>
              <c:numCache>
                <c:formatCode>0%</c:formatCod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0.97560975609756095</c:v>
                </c:pt>
                <c:pt idx="40">
                  <c:v>0.95238095238095233</c:v>
                </c:pt>
                <c:pt idx="41">
                  <c:v>0.93023255813953487</c:v>
                </c:pt>
                <c:pt idx="42">
                  <c:v>0.90909090909090906</c:v>
                </c:pt>
                <c:pt idx="43">
                  <c:v>0.88888888888888884</c:v>
                </c:pt>
                <c:pt idx="44">
                  <c:v>0.86956521739130432</c:v>
                </c:pt>
                <c:pt idx="45">
                  <c:v>0.85106382978723405</c:v>
                </c:pt>
                <c:pt idx="46">
                  <c:v>0.83333333333333337</c:v>
                </c:pt>
                <c:pt idx="47">
                  <c:v>0.81632653061224492</c:v>
                </c:pt>
                <c:pt idx="48">
                  <c:v>0.8</c:v>
                </c:pt>
                <c:pt idx="49">
                  <c:v>0.78431372549019607</c:v>
                </c:pt>
                <c:pt idx="50">
                  <c:v>0.76923076923076927</c:v>
                </c:pt>
                <c:pt idx="51">
                  <c:v>0.75471698113207553</c:v>
                </c:pt>
                <c:pt idx="52">
                  <c:v>0.7407407407407407</c:v>
                </c:pt>
                <c:pt idx="53">
                  <c:v>0.72727272727272729</c:v>
                </c:pt>
                <c:pt idx="54">
                  <c:v>0.7142857142857143</c:v>
                </c:pt>
                <c:pt idx="55">
                  <c:v>0.70175438596491224</c:v>
                </c:pt>
                <c:pt idx="56">
                  <c:v>0.68965517241379315</c:v>
                </c:pt>
                <c:pt idx="57">
                  <c:v>0.67796610169491522</c:v>
                </c:pt>
                <c:pt idx="58">
                  <c:v>0.66666666666666663</c:v>
                </c:pt>
                <c:pt idx="59">
                  <c:v>0.65573770491803274</c:v>
                </c:pt>
                <c:pt idx="60">
                  <c:v>0.64516129032258063</c:v>
                </c:pt>
                <c:pt idx="61">
                  <c:v>0.63492063492063489</c:v>
                </c:pt>
                <c:pt idx="62">
                  <c:v>0.625</c:v>
                </c:pt>
                <c:pt idx="63">
                  <c:v>0.61538461538461542</c:v>
                </c:pt>
                <c:pt idx="64">
                  <c:v>0.60606060606060608</c:v>
                </c:pt>
                <c:pt idx="65">
                  <c:v>0.59701492537313428</c:v>
                </c:pt>
                <c:pt idx="66">
                  <c:v>0.58823529411764708</c:v>
                </c:pt>
                <c:pt idx="67">
                  <c:v>0.57971014492753625</c:v>
                </c:pt>
                <c:pt idx="68">
                  <c:v>0.5714285714285714</c:v>
                </c:pt>
                <c:pt idx="69">
                  <c:v>0.56338028169014087</c:v>
                </c:pt>
                <c:pt idx="70">
                  <c:v>0.55555555555555558</c:v>
                </c:pt>
                <c:pt idx="71">
                  <c:v>0.54794520547945202</c:v>
                </c:pt>
                <c:pt idx="72">
                  <c:v>0.54054054054054057</c:v>
                </c:pt>
                <c:pt idx="73">
                  <c:v>0.53333333333333333</c:v>
                </c:pt>
                <c:pt idx="74">
                  <c:v>0.52631578947368418</c:v>
                </c:pt>
                <c:pt idx="75">
                  <c:v>0.51948051948051943</c:v>
                </c:pt>
                <c:pt idx="76">
                  <c:v>0.51282051282051277</c:v>
                </c:pt>
                <c:pt idx="77">
                  <c:v>0.50632911392405067</c:v>
                </c:pt>
                <c:pt idx="78">
                  <c:v>0.5</c:v>
                </c:pt>
                <c:pt idx="79">
                  <c:v>0.49382716049382713</c:v>
                </c:pt>
                <c:pt idx="80">
                  <c:v>0.48780487804878048</c:v>
                </c:pt>
                <c:pt idx="81">
                  <c:v>0.48192771084337349</c:v>
                </c:pt>
                <c:pt idx="82">
                  <c:v>0.47619047619047616</c:v>
                </c:pt>
                <c:pt idx="83">
                  <c:v>0.47058823529411764</c:v>
                </c:pt>
                <c:pt idx="84">
                  <c:v>0.46511627906976744</c:v>
                </c:pt>
                <c:pt idx="85">
                  <c:v>0.45977011494252873</c:v>
                </c:pt>
                <c:pt idx="86">
                  <c:v>0.45454545454545453</c:v>
                </c:pt>
                <c:pt idx="87">
                  <c:v>0.449438202247191</c:v>
                </c:pt>
                <c:pt idx="88">
                  <c:v>0.44444444444444442</c:v>
                </c:pt>
                <c:pt idx="89">
                  <c:v>0.43956043956043955</c:v>
                </c:pt>
                <c:pt idx="90">
                  <c:v>0.43478260869565216</c:v>
                </c:pt>
                <c:pt idx="91">
                  <c:v>0.43010752688172044</c:v>
                </c:pt>
                <c:pt idx="92">
                  <c:v>0.42553191489361702</c:v>
                </c:pt>
                <c:pt idx="93">
                  <c:v>0.42105263157894735</c:v>
                </c:pt>
                <c:pt idx="94">
                  <c:v>0.41666666666666669</c:v>
                </c:pt>
                <c:pt idx="95">
                  <c:v>0.41237113402061853</c:v>
                </c:pt>
                <c:pt idx="96">
                  <c:v>0.40816326530612246</c:v>
                </c:pt>
                <c:pt idx="97">
                  <c:v>0.40404040404040403</c:v>
                </c:pt>
                <c:pt idx="98">
                  <c:v>0.4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0A8C-4193-BC04-18DBDAD42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energia ambient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8.4328009139129342E-2"/>
          <c:y val="0.21896403508771931"/>
          <c:w val="0.89990435991493234"/>
          <c:h val="0.6127301169590643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'Dades Energia Ambient'!$Q$3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Ambient'!$A$4:$A$104</c:f>
              <c:numCache>
                <c:formatCode>General</c:formatCode>
                <c:ptCount val="10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15.5</c:v>
                </c:pt>
                <c:pt idx="32">
                  <c:v>16</c:v>
                </c:pt>
                <c:pt idx="33">
                  <c:v>16.5</c:v>
                </c:pt>
                <c:pt idx="34">
                  <c:v>17</c:v>
                </c:pt>
                <c:pt idx="35">
                  <c:v>17.5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19.5</c:v>
                </c:pt>
                <c:pt idx="40">
                  <c:v>20</c:v>
                </c:pt>
                <c:pt idx="41">
                  <c:v>20.5</c:v>
                </c:pt>
                <c:pt idx="42">
                  <c:v>21</c:v>
                </c:pt>
                <c:pt idx="43">
                  <c:v>21.5</c:v>
                </c:pt>
                <c:pt idx="44">
                  <c:v>22</c:v>
                </c:pt>
                <c:pt idx="45">
                  <c:v>22.5</c:v>
                </c:pt>
                <c:pt idx="46">
                  <c:v>23</c:v>
                </c:pt>
                <c:pt idx="47">
                  <c:v>23.5</c:v>
                </c:pt>
                <c:pt idx="48">
                  <c:v>24</c:v>
                </c:pt>
                <c:pt idx="49">
                  <c:v>24.5</c:v>
                </c:pt>
                <c:pt idx="50">
                  <c:v>25</c:v>
                </c:pt>
                <c:pt idx="51">
                  <c:v>25.5</c:v>
                </c:pt>
                <c:pt idx="52">
                  <c:v>26</c:v>
                </c:pt>
                <c:pt idx="53">
                  <c:v>26.5</c:v>
                </c:pt>
                <c:pt idx="54">
                  <c:v>27</c:v>
                </c:pt>
                <c:pt idx="55">
                  <c:v>27.5</c:v>
                </c:pt>
                <c:pt idx="56">
                  <c:v>28</c:v>
                </c:pt>
                <c:pt idx="57">
                  <c:v>28.5</c:v>
                </c:pt>
                <c:pt idx="58">
                  <c:v>29</c:v>
                </c:pt>
                <c:pt idx="59">
                  <c:v>29.5</c:v>
                </c:pt>
                <c:pt idx="60">
                  <c:v>30</c:v>
                </c:pt>
                <c:pt idx="61">
                  <c:v>30.5</c:v>
                </c:pt>
                <c:pt idx="62">
                  <c:v>31</c:v>
                </c:pt>
                <c:pt idx="63">
                  <c:v>31.5</c:v>
                </c:pt>
                <c:pt idx="64">
                  <c:v>32</c:v>
                </c:pt>
                <c:pt idx="65">
                  <c:v>32.5</c:v>
                </c:pt>
                <c:pt idx="66">
                  <c:v>33</c:v>
                </c:pt>
                <c:pt idx="67">
                  <c:v>33.5</c:v>
                </c:pt>
                <c:pt idx="68">
                  <c:v>34</c:v>
                </c:pt>
                <c:pt idx="69">
                  <c:v>34.5</c:v>
                </c:pt>
                <c:pt idx="70">
                  <c:v>35</c:v>
                </c:pt>
                <c:pt idx="71">
                  <c:v>35.5</c:v>
                </c:pt>
                <c:pt idx="72">
                  <c:v>36</c:v>
                </c:pt>
                <c:pt idx="73">
                  <c:v>36.5</c:v>
                </c:pt>
                <c:pt idx="74">
                  <c:v>37</c:v>
                </c:pt>
                <c:pt idx="75">
                  <c:v>37.5</c:v>
                </c:pt>
                <c:pt idx="76">
                  <c:v>38</c:v>
                </c:pt>
                <c:pt idx="77">
                  <c:v>38.5</c:v>
                </c:pt>
                <c:pt idx="78">
                  <c:v>39</c:v>
                </c:pt>
                <c:pt idx="79">
                  <c:v>39.5</c:v>
                </c:pt>
                <c:pt idx="80">
                  <c:v>40</c:v>
                </c:pt>
                <c:pt idx="81">
                  <c:v>40.5</c:v>
                </c:pt>
                <c:pt idx="82">
                  <c:v>41</c:v>
                </c:pt>
                <c:pt idx="83">
                  <c:v>41.5</c:v>
                </c:pt>
                <c:pt idx="84">
                  <c:v>42</c:v>
                </c:pt>
                <c:pt idx="85">
                  <c:v>42.5</c:v>
                </c:pt>
                <c:pt idx="86">
                  <c:v>43</c:v>
                </c:pt>
                <c:pt idx="87">
                  <c:v>43.5</c:v>
                </c:pt>
                <c:pt idx="88">
                  <c:v>44</c:v>
                </c:pt>
                <c:pt idx="89">
                  <c:v>44.5</c:v>
                </c:pt>
                <c:pt idx="90">
                  <c:v>45</c:v>
                </c:pt>
                <c:pt idx="91">
                  <c:v>45.5</c:v>
                </c:pt>
                <c:pt idx="92">
                  <c:v>46</c:v>
                </c:pt>
                <c:pt idx="93">
                  <c:v>46.5</c:v>
                </c:pt>
                <c:pt idx="94">
                  <c:v>47</c:v>
                </c:pt>
                <c:pt idx="95">
                  <c:v>47.5</c:v>
                </c:pt>
                <c:pt idx="96">
                  <c:v>48</c:v>
                </c:pt>
                <c:pt idx="97">
                  <c:v>48.5</c:v>
                </c:pt>
                <c:pt idx="98">
                  <c:v>49</c:v>
                </c:pt>
                <c:pt idx="99">
                  <c:v>49.5</c:v>
                </c:pt>
                <c:pt idx="100">
                  <c:v>50</c:v>
                </c:pt>
              </c:numCache>
            </c:numRef>
          </c:xVal>
          <c:yVal>
            <c:numRef>
              <c:f>'Dades Energia Ambient'!$Q$4:$Q$104</c:f>
              <c:numCache>
                <c:formatCode>0%</c:formatCode>
                <c:ptCount val="101"/>
                <c:pt idx="0">
                  <c:v>8.0136231593709306E-2</c:v>
                </c:pt>
                <c:pt idx="1">
                  <c:v>7.2369186234346933E-2</c:v>
                </c:pt>
                <c:pt idx="2">
                  <c:v>0.14137439474087252</c:v>
                </c:pt>
                <c:pt idx="3">
                  <c:v>0.12989684025936069</c:v>
                </c:pt>
                <c:pt idx="4">
                  <c:v>0.12014297013446</c:v>
                </c:pt>
                <c:pt idx="5">
                  <c:v>0.11175161341391866</c:v>
                </c:pt>
                <c:pt idx="6">
                  <c:v>0.10445591525143409</c:v>
                </c:pt>
                <c:pt idx="7">
                  <c:v>9.8054436554693938E-2</c:v>
                </c:pt>
                <c:pt idx="8">
                  <c:v>9.239226676727158E-2</c:v>
                </c:pt>
                <c:pt idx="9">
                  <c:v>8.7348323276144446E-2</c:v>
                </c:pt>
                <c:pt idx="10">
                  <c:v>8.2826595619853532E-2</c:v>
                </c:pt>
                <c:pt idx="11">
                  <c:v>7.8749975390632693E-2</c:v>
                </c:pt>
                <c:pt idx="12">
                  <c:v>7.505582276818383E-2</c:v>
                </c:pt>
                <c:pt idx="13">
                  <c:v>7.1692724980732592E-2</c:v>
                </c:pt>
                <c:pt idx="14">
                  <c:v>6.8618088871861438E-2</c:v>
                </c:pt>
                <c:pt idx="15">
                  <c:v>6.5796327468321814E-2</c:v>
                </c:pt>
                <c:pt idx="16">
                  <c:v>6.319747631411253E-2</c:v>
                </c:pt>
                <c:pt idx="17">
                  <c:v>6.0796125260283412E-2</c:v>
                </c:pt>
                <c:pt idx="18">
                  <c:v>5.8570584876098813E-2</c:v>
                </c:pt>
                <c:pt idx="19">
                  <c:v>5.6502229483805053E-2</c:v>
                </c:pt>
                <c:pt idx="20">
                  <c:v>5.4574974645376369E-2</c:v>
                </c:pt>
                <c:pt idx="21">
                  <c:v>5.2774858057621353E-2</c:v>
                </c:pt>
                <c:pt idx="22">
                  <c:v>5.1089700742077908E-2</c:v>
                </c:pt>
                <c:pt idx="23">
                  <c:v>4.95088311377542E-2</c:v>
                </c:pt>
                <c:pt idx="24">
                  <c:v>4.8022858880827274E-2</c:v>
                </c:pt>
                <c:pt idx="25">
                  <c:v>4.6623488136264921E-2</c:v>
                </c:pt>
                <c:pt idx="26">
                  <c:v>4.5303362642092108E-2</c:v>
                </c:pt>
                <c:pt idx="27">
                  <c:v>4.4055936353857281E-2</c:v>
                </c:pt>
                <c:pt idx="28">
                  <c:v>4.2875364887219929E-2</c:v>
                </c:pt>
                <c:pt idx="29">
                  <c:v>4.1756413959169188E-2</c:v>
                </c:pt>
                <c:pt idx="30">
                  <c:v>4.069438180147246E-2</c:v>
                </c:pt>
                <c:pt idx="31">
                  <c:v>3.9685033120467228E-2</c:v>
                </c:pt>
                <c:pt idx="32">
                  <c:v>3.8724542647016115E-2</c:v>
                </c:pt>
                <c:pt idx="33">
                  <c:v>3.7809446690255565E-2</c:v>
                </c:pt>
                <c:pt idx="34">
                  <c:v>3.6936601401744026E-2</c:v>
                </c:pt>
                <c:pt idx="35">
                  <c:v>3.6103146690093596E-2</c:v>
                </c:pt>
                <c:pt idx="36">
                  <c:v>3.5306474913278471E-2</c:v>
                </c:pt>
                <c:pt idx="37">
                  <c:v>3.4544203626565642E-2</c:v>
                </c:pt>
                <c:pt idx="38">
                  <c:v>3.3814151786091678E-2</c:v>
                </c:pt>
                <c:pt idx="39">
                  <c:v>3.3114318907448238E-2</c:v>
                </c:pt>
                <c:pt idx="40">
                  <c:v>3.2442866759849788E-2</c:v>
                </c:pt>
                <c:pt idx="41">
                  <c:v>3.179810324314155E-2</c:v>
                </c:pt>
                <c:pt idx="42">
                  <c:v>3.1178468149895684E-2</c:v>
                </c:pt>
                <c:pt idx="43">
                  <c:v>3.0582520560373718E-2</c:v>
                </c:pt>
                <c:pt idx="44">
                  <c:v>3.0008927655977655E-2</c:v>
                </c:pt>
                <c:pt idx="45">
                  <c:v>2.9456454768386351E-2</c:v>
                </c:pt>
                <c:pt idx="46">
                  <c:v>2.8923956508010731E-2</c:v>
                </c:pt>
                <c:pt idx="47">
                  <c:v>2.8410368837613435E-2</c:v>
                </c:pt>
                <c:pt idx="48">
                  <c:v>2.7914701975663033E-2</c:v>
                </c:pt>
                <c:pt idx="49">
                  <c:v>2.7436034029827541E-2</c:v>
                </c:pt>
                <c:pt idx="50">
                  <c:v>2.6973505274444178E-2</c:v>
                </c:pt>
                <c:pt idx="51">
                  <c:v>2.6526312997230211E-2</c:v>
                </c:pt>
                <c:pt idx="52">
                  <c:v>2.6093706850250392E-2</c:v>
                </c:pt>
                <c:pt idx="53">
                  <c:v>2.5674984648498763E-2</c:v>
                </c:pt>
                <c:pt idx="54">
                  <c:v>2.5269488566609318E-2</c:v>
                </c:pt>
                <c:pt idx="55">
                  <c:v>2.4876601690365086E-2</c:v>
                </c:pt>
                <c:pt idx="56">
                  <c:v>2.4495744884982271E-2</c:v>
                </c:pt>
                <c:pt idx="57">
                  <c:v>2.4126373946732987E-2</c:v>
                </c:pt>
                <c:pt idx="58">
                  <c:v>2.3767977008443575E-2</c:v>
                </c:pt>
                <c:pt idx="59">
                  <c:v>2.3420072172855747E-2</c:v>
                </c:pt>
                <c:pt idx="60">
                  <c:v>2.3082205350839904E-2</c:v>
                </c:pt>
                <c:pt idx="61">
                  <c:v>2.2753948284067876E-2</c:v>
                </c:pt>
                <c:pt idx="62">
                  <c:v>2.2434896734039908E-2</c:v>
                </c:pt>
                <c:pt idx="63">
                  <c:v>2.2124668821363581E-2</c:v>
                </c:pt>
                <c:pt idx="64">
                  <c:v>2.1822903500939295E-2</c:v>
                </c:pt>
                <c:pt idx="65">
                  <c:v>2.1529259160251248E-2</c:v>
                </c:pt>
                <c:pt idx="66">
                  <c:v>2.1243412329322458E-2</c:v>
                </c:pt>
                <c:pt idx="67">
                  <c:v>2.0965056492091808E-2</c:v>
                </c:pt>
                <c:pt idx="68">
                  <c:v>2.0693900990030715E-2</c:v>
                </c:pt>
                <c:pt idx="69">
                  <c:v>2.0429670009755169E-2</c:v>
                </c:pt>
                <c:pt idx="70">
                  <c:v>2.0172101647220202E-2</c:v>
                </c:pt>
                <c:pt idx="71">
                  <c:v>1.992094704182237E-2</c:v>
                </c:pt>
                <c:pt idx="72">
                  <c:v>1.9675969574392382E-2</c:v>
                </c:pt>
                <c:pt idx="73">
                  <c:v>1.943694412364488E-2</c:v>
                </c:pt>
                <c:pt idx="74">
                  <c:v>1.9203656376174025E-2</c:v>
                </c:pt>
                <c:pt idx="75">
                  <c:v>1.8975902185549533E-2</c:v>
                </c:pt>
                <c:pt idx="76">
                  <c:v>1.8753486976484691E-2</c:v>
                </c:pt>
                <c:pt idx="77">
                  <c:v>1.8536225190421095E-2</c:v>
                </c:pt>
                <c:pt idx="78">
                  <c:v>1.8323939769209978E-2</c:v>
                </c:pt>
                <c:pt idx="79">
                  <c:v>1.8116461673870474E-2</c:v>
                </c:pt>
                <c:pt idx="80">
                  <c:v>1.7913629435675888E-2</c:v>
                </c:pt>
                <c:pt idx="81">
                  <c:v>1.7715288737062303E-2</c:v>
                </c:pt>
                <c:pt idx="82">
                  <c:v>1.7521292020073558E-2</c:v>
                </c:pt>
                <c:pt idx="83">
                  <c:v>1.7331498120254599E-2</c:v>
                </c:pt>
                <c:pt idx="84">
                  <c:v>1.7145771924084237E-2</c:v>
                </c:pt>
                <c:pt idx="85">
                  <c:v>1.6963984048200331E-2</c:v>
                </c:pt>
                <c:pt idx="86">
                  <c:v>1.678601053881695E-2</c:v>
                </c:pt>
                <c:pt idx="87">
                  <c:v>1.6611732589866011E-2</c:v>
                </c:pt>
                <c:pt idx="88">
                  <c:v>1.6441036278516633E-2</c:v>
                </c:pt>
                <c:pt idx="89">
                  <c:v>1.6273812316834852E-2</c:v>
                </c:pt>
                <c:pt idx="90">
                  <c:v>1.6109955818446167E-2</c:v>
                </c:pt>
                <c:pt idx="91">
                  <c:v>1.5949366079154044E-2</c:v>
                </c:pt>
                <c:pt idx="92">
                  <c:v>1.5791946370550123E-2</c:v>
                </c:pt>
                <c:pt idx="93">
                  <c:v>1.5637603745727348E-2</c:v>
                </c:pt>
                <c:pt idx="94">
                  <c:v>1.5486248856275996E-2</c:v>
                </c:pt>
                <c:pt idx="95">
                  <c:v>1.5337795779805491E-2</c:v>
                </c:pt>
                <c:pt idx="96">
                  <c:v>1.5192161857292427E-2</c:v>
                </c:pt>
                <c:pt idx="97">
                  <c:v>1.5049267539607791E-2</c:v>
                </c:pt>
                <c:pt idx="98">
                  <c:v>1.4909036242624685E-2</c:v>
                </c:pt>
                <c:pt idx="99">
                  <c:v>1.4771394210352038E-2</c:v>
                </c:pt>
                <c:pt idx="100">
                  <c:v>1.4636270385580345E-2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268-4B65-AAFE-A1156C31758A}"/>
            </c:ext>
          </c:extLst>
        </c:ser>
        <c:ser>
          <c:idx val="1"/>
          <c:order val="1"/>
          <c:tx>
            <c:strRef>
              <c:f>'Dades Energia Ambient'!$R$3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Ambient'!$A$4:$A$104</c:f>
              <c:numCache>
                <c:formatCode>General</c:formatCode>
                <c:ptCount val="10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15.5</c:v>
                </c:pt>
                <c:pt idx="32">
                  <c:v>16</c:v>
                </c:pt>
                <c:pt idx="33">
                  <c:v>16.5</c:v>
                </c:pt>
                <c:pt idx="34">
                  <c:v>17</c:v>
                </c:pt>
                <c:pt idx="35">
                  <c:v>17.5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19.5</c:v>
                </c:pt>
                <c:pt idx="40">
                  <c:v>20</c:v>
                </c:pt>
                <c:pt idx="41">
                  <c:v>20.5</c:v>
                </c:pt>
                <c:pt idx="42">
                  <c:v>21</c:v>
                </c:pt>
                <c:pt idx="43">
                  <c:v>21.5</c:v>
                </c:pt>
                <c:pt idx="44">
                  <c:v>22</c:v>
                </c:pt>
                <c:pt idx="45">
                  <c:v>22.5</c:v>
                </c:pt>
                <c:pt idx="46">
                  <c:v>23</c:v>
                </c:pt>
                <c:pt idx="47">
                  <c:v>23.5</c:v>
                </c:pt>
                <c:pt idx="48">
                  <c:v>24</c:v>
                </c:pt>
                <c:pt idx="49">
                  <c:v>24.5</c:v>
                </c:pt>
                <c:pt idx="50">
                  <c:v>25</c:v>
                </c:pt>
                <c:pt idx="51">
                  <c:v>25.5</c:v>
                </c:pt>
                <c:pt idx="52">
                  <c:v>26</c:v>
                </c:pt>
                <c:pt idx="53">
                  <c:v>26.5</c:v>
                </c:pt>
                <c:pt idx="54">
                  <c:v>27</c:v>
                </c:pt>
                <c:pt idx="55">
                  <c:v>27.5</c:v>
                </c:pt>
                <c:pt idx="56">
                  <c:v>28</c:v>
                </c:pt>
                <c:pt idx="57">
                  <c:v>28.5</c:v>
                </c:pt>
                <c:pt idx="58">
                  <c:v>29</c:v>
                </c:pt>
                <c:pt idx="59">
                  <c:v>29.5</c:v>
                </c:pt>
                <c:pt idx="60">
                  <c:v>30</c:v>
                </c:pt>
                <c:pt idx="61">
                  <c:v>30.5</c:v>
                </c:pt>
                <c:pt idx="62">
                  <c:v>31</c:v>
                </c:pt>
                <c:pt idx="63">
                  <c:v>31.5</c:v>
                </c:pt>
                <c:pt idx="64">
                  <c:v>32</c:v>
                </c:pt>
                <c:pt idx="65">
                  <c:v>32.5</c:v>
                </c:pt>
                <c:pt idx="66">
                  <c:v>33</c:v>
                </c:pt>
                <c:pt idx="67">
                  <c:v>33.5</c:v>
                </c:pt>
                <c:pt idx="68">
                  <c:v>34</c:v>
                </c:pt>
                <c:pt idx="69">
                  <c:v>34.5</c:v>
                </c:pt>
                <c:pt idx="70">
                  <c:v>35</c:v>
                </c:pt>
                <c:pt idx="71">
                  <c:v>35.5</c:v>
                </c:pt>
                <c:pt idx="72">
                  <c:v>36</c:v>
                </c:pt>
                <c:pt idx="73">
                  <c:v>36.5</c:v>
                </c:pt>
                <c:pt idx="74">
                  <c:v>37</c:v>
                </c:pt>
                <c:pt idx="75">
                  <c:v>37.5</c:v>
                </c:pt>
                <c:pt idx="76">
                  <c:v>38</c:v>
                </c:pt>
                <c:pt idx="77">
                  <c:v>38.5</c:v>
                </c:pt>
                <c:pt idx="78">
                  <c:v>39</c:v>
                </c:pt>
                <c:pt idx="79">
                  <c:v>39.5</c:v>
                </c:pt>
                <c:pt idx="80">
                  <c:v>40</c:v>
                </c:pt>
                <c:pt idx="81">
                  <c:v>40.5</c:v>
                </c:pt>
                <c:pt idx="82">
                  <c:v>41</c:v>
                </c:pt>
                <c:pt idx="83">
                  <c:v>41.5</c:v>
                </c:pt>
                <c:pt idx="84">
                  <c:v>42</c:v>
                </c:pt>
                <c:pt idx="85">
                  <c:v>42.5</c:v>
                </c:pt>
                <c:pt idx="86">
                  <c:v>43</c:v>
                </c:pt>
                <c:pt idx="87">
                  <c:v>43.5</c:v>
                </c:pt>
                <c:pt idx="88">
                  <c:v>44</c:v>
                </c:pt>
                <c:pt idx="89">
                  <c:v>44.5</c:v>
                </c:pt>
                <c:pt idx="90">
                  <c:v>45</c:v>
                </c:pt>
                <c:pt idx="91">
                  <c:v>45.5</c:v>
                </c:pt>
                <c:pt idx="92">
                  <c:v>46</c:v>
                </c:pt>
                <c:pt idx="93">
                  <c:v>46.5</c:v>
                </c:pt>
                <c:pt idx="94">
                  <c:v>47</c:v>
                </c:pt>
                <c:pt idx="95">
                  <c:v>47.5</c:v>
                </c:pt>
                <c:pt idx="96">
                  <c:v>48</c:v>
                </c:pt>
                <c:pt idx="97">
                  <c:v>48.5</c:v>
                </c:pt>
                <c:pt idx="98">
                  <c:v>49</c:v>
                </c:pt>
                <c:pt idx="99">
                  <c:v>49.5</c:v>
                </c:pt>
                <c:pt idx="100">
                  <c:v>50</c:v>
                </c:pt>
              </c:numCache>
            </c:numRef>
          </c:xVal>
          <c:yVal>
            <c:numRef>
              <c:f>'Dades Energia Ambient'!$R$4:$R$104</c:f>
              <c:numCache>
                <c:formatCode>0%</c:formatCode>
                <c:ptCount val="101"/>
                <c:pt idx="0">
                  <c:v>0.14310041356019518</c:v>
                </c:pt>
                <c:pt idx="1">
                  <c:v>0.13178529539673964</c:v>
                </c:pt>
                <c:pt idx="2">
                  <c:v>0.12212845470866257</c:v>
                </c:pt>
                <c:pt idx="3">
                  <c:v>0.11379023907329229</c:v>
                </c:pt>
                <c:pt idx="4">
                  <c:v>0.10651782575814062</c:v>
                </c:pt>
                <c:pt idx="5">
                  <c:v>0.10011914177871667</c:v>
                </c:pt>
                <c:pt idx="6">
                  <c:v>9.4445651249988188E-2</c:v>
                </c:pt>
                <c:pt idx="7">
                  <c:v>8.9380681259552563E-2</c:v>
                </c:pt>
                <c:pt idx="8">
                  <c:v>8.4831312934230282E-2</c:v>
                </c:pt>
                <c:pt idx="9">
                  <c:v>8.0722628974580449E-2</c:v>
                </c:pt>
                <c:pt idx="10">
                  <c:v>7.6993555639392974E-2</c:v>
                </c:pt>
                <c:pt idx="11">
                  <c:v>7.3593806345257987E-2</c:v>
                </c:pt>
                <c:pt idx="12">
                  <c:v>7.0481600778116882E-2</c:v>
                </c:pt>
                <c:pt idx="13">
                  <c:v>6.7621939261974157E-2</c:v>
                </c:pt>
                <c:pt idx="14">
                  <c:v>6.4985280833891115E-2</c:v>
                </c:pt>
                <c:pt idx="15">
                  <c:v>6.2546518973486523E-2</c:v>
                </c:pt>
                <c:pt idx="16">
                  <c:v>6.0284179622741609E-2</c:v>
                </c:pt>
                <c:pt idx="17">
                  <c:v>5.8179787178338507E-2</c:v>
                </c:pt>
                <c:pt idx="18">
                  <c:v>5.6217358796049048E-2</c:v>
                </c:pt>
                <c:pt idx="19">
                  <c:v>5.43829976995992E-2</c:v>
                </c:pt>
                <c:pt idx="20">
                  <c:v>5.266456359509377E-2</c:v>
                </c:pt>
                <c:pt idx="21">
                  <c:v>5.105140365834359E-2</c:v>
                </c:pt>
                <c:pt idx="22">
                  <c:v>4.9534131493305468E-2</c:v>
                </c:pt>
                <c:pt idx="23">
                  <c:v>4.8104444369615314E-2</c:v>
                </c:pt>
                <c:pt idx="24">
                  <c:v>4.6754971222315214E-2</c:v>
                </c:pt>
                <c:pt idx="25">
                  <c:v>4.5479145537813639E-2</c:v>
                </c:pt>
                <c:pt idx="26">
                  <c:v>4.427109849876705E-2</c:v>
                </c:pt>
                <c:pt idx="27">
                  <c:v>4.3125568718437479E-2</c:v>
                </c:pt>
                <c:pt idx="28">
                  <c:v>4.2037825635506829E-2</c:v>
                </c:pt>
                <c:pt idx="29">
                  <c:v>4.1003604216810659E-2</c:v>
                </c:pt>
                <c:pt idx="30">
                  <c:v>4.0019049067356066E-2</c:v>
                </c:pt>
                <c:pt idx="31">
                  <c:v>3.9080666403523513E-2</c:v>
                </c:pt>
                <c:pt idx="32">
                  <c:v>3.8185282628369378E-2</c:v>
                </c:pt>
                <c:pt idx="33">
                  <c:v>3.7330008473911928E-2</c:v>
                </c:pt>
                <c:pt idx="34">
                  <c:v>3.6512207856696892E-2</c:v>
                </c:pt>
                <c:pt idx="35">
                  <c:v>3.5729470739349942E-2</c:v>
                </c:pt>
                <c:pt idx="36">
                  <c:v>3.4979589409579515E-2</c:v>
                </c:pt>
                <c:pt idx="37">
                  <c:v>3.4260537684878425E-2</c:v>
                </c:pt>
                <c:pt idx="38">
                  <c:v>3.357045263041282E-2</c:v>
                </c:pt>
                <c:pt idx="39">
                  <c:v>3.290761844274568E-2</c:v>
                </c:pt>
                <c:pt idx="40">
                  <c:v>3.2270452205846761E-2</c:v>
                </c:pt>
                <c:pt idx="41">
                  <c:v>3.1657491270446786E-2</c:v>
                </c:pt>
                <c:pt idx="42">
                  <c:v>3.1067382044917224E-2</c:v>
                </c:pt>
                <c:pt idx="43">
                  <c:v>3.0498870016865878E-2</c:v>
                </c:pt>
                <c:pt idx="44">
                  <c:v>2.9950790850632413E-2</c:v>
                </c:pt>
                <c:pt idx="45">
                  <c:v>2.942206242773206E-2</c:v>
                </c:pt>
                <c:pt idx="46">
                  <c:v>2.8911677715746167E-2</c:v>
                </c:pt>
                <c:pt idx="47">
                  <c:v>2.8418698366777406E-2</c:v>
                </c:pt>
                <c:pt idx="48">
                  <c:v>2.7942248959849782E-2</c:v>
                </c:pt>
                <c:pt idx="49">
                  <c:v>2.7481511812927854E-2</c:v>
                </c:pt>
                <c:pt idx="50">
                  <c:v>2.7035722299874825E-2</c:v>
                </c:pt>
                <c:pt idx="51">
                  <c:v>2.6604164615928978E-2</c:v>
                </c:pt>
                <c:pt idx="52">
                  <c:v>2.6186167942369484E-2</c:v>
                </c:pt>
                <c:pt idx="53">
                  <c:v>2.578110296714714E-2</c:v>
                </c:pt>
                <c:pt idx="54">
                  <c:v>2.5388378723523095E-2</c:v>
                </c:pt>
                <c:pt idx="55">
                  <c:v>2.5007439713314712E-2</c:v>
                </c:pt>
                <c:pt idx="56">
                  <c:v>2.4637763285297907E-2</c:v>
                </c:pt>
                <c:pt idx="57">
                  <c:v>2.4278857242747302E-2</c:v>
                </c:pt>
                <c:pt idx="58">
                  <c:v>2.3930257657084196E-2</c:v>
                </c:pt>
                <c:pt idx="59">
                  <c:v>2.3591526867210375E-2</c:v>
                </c:pt>
                <c:pt idx="60">
                  <c:v>2.3262251646385863E-2</c:v>
                </c:pt>
                <c:pt idx="61">
                  <c:v>2.2942041520506745E-2</c:v>
                </c:pt>
                <c:pt idx="62">
                  <c:v>2.2630527223392729E-2</c:v>
                </c:pt>
                <c:pt idx="63">
                  <c:v>2.2327359276236323E-2</c:v>
                </c:pt>
                <c:pt idx="64">
                  <c:v>2.2032206679724421E-2</c:v>
                </c:pt>
                <c:pt idx="65">
                  <c:v>2.1744755708541993E-2</c:v>
                </c:pt>
                <c:pt idx="66">
                  <c:v>2.1464708799028079E-2</c:v>
                </c:pt>
                <c:pt idx="67">
                  <c:v>2.1191783521692972E-2</c:v>
                </c:pt>
                <c:pt idx="68">
                  <c:v>2.0925711631138297E-2</c:v>
                </c:pt>
                <c:pt idx="69">
                  <c:v>2.0666238186661596E-2</c:v>
                </c:pt>
                <c:pt idx="70">
                  <c:v>2.0413120737485226E-2</c:v>
                </c:pt>
                <c:pt idx="71">
                  <c:v>2.0166128567136069E-2</c:v>
                </c:pt>
                <c:pt idx="72">
                  <c:v>1.9925041992026001E-2</c:v>
                </c:pt>
                <c:pt idx="73">
                  <c:v>1.9689651709750906E-2</c:v>
                </c:pt>
                <c:pt idx="74">
                  <c:v>1.9459758193044695E-2</c:v>
                </c:pt>
                <c:pt idx="75">
                  <c:v>1.9235171125699922E-2</c:v>
                </c:pt>
                <c:pt idx="76">
                  <c:v>1.9015708877103375E-2</c:v>
                </c:pt>
                <c:pt idx="77">
                  <c:v>1.8801198012337348E-2</c:v>
                </c:pt>
                <c:pt idx="78">
                  <c:v>1.8591472835069466E-2</c:v>
                </c:pt>
                <c:pt idx="79">
                  <c:v>1.8386374960699125E-2</c:v>
                </c:pt>
                <c:pt idx="80">
                  <c:v>1.8185752917449411E-2</c:v>
                </c:pt>
                <c:pt idx="81">
                  <c:v>1.7989461773293206E-2</c:v>
                </c:pt>
                <c:pt idx="82">
                  <c:v>1.7797362786782258E-2</c:v>
                </c:pt>
                <c:pt idx="83">
                  <c:v>1.7609323080011483E-2</c:v>
                </c:pt>
                <c:pt idx="84">
                  <c:v>1.7425215332098468E-2</c:v>
                </c:pt>
                <c:pt idx="85">
                  <c:v>1.7244917491692262E-2</c:v>
                </c:pt>
                <c:pt idx="86">
                  <c:v>1.7068312507147358E-2</c:v>
                </c:pt>
                <c:pt idx="87">
                  <c:v>1.6895288073109294E-2</c:v>
                </c:pt>
                <c:pt idx="88">
                  <c:v>1.6725736392359015E-2</c:v>
                </c:pt>
                <c:pt idx="89">
                  <c:v>1.6559553951854752E-2</c:v>
                </c:pt>
                <c:pt idx="90">
                  <c:v>1.6396641311993653E-2</c:v>
                </c:pt>
                <c:pt idx="91">
                  <c:v>1.6236902908191679E-2</c:v>
                </c:pt>
                <c:pt idx="92">
                  <c:v>1.6080246863949859E-2</c:v>
                </c:pt>
                <c:pt idx="93">
                  <c:v>1.5926584814638444E-2</c:v>
                </c:pt>
                <c:pt idx="94">
                  <c:v>1.5775831741288982E-2</c:v>
                </c:pt>
                <c:pt idx="95">
                  <c:v>1.5627905813737242E-2</c:v>
                </c:pt>
                <c:pt idx="96">
                  <c:v>1.5482728242509071E-2</c:v>
                </c:pt>
                <c:pt idx="97">
                  <c:v>1.534022313888578E-2</c:v>
                </c:pt>
                <c:pt idx="98">
                  <c:v>1.5200317382626947E-2</c:v>
                </c:pt>
                <c:pt idx="99">
                  <c:v>1.5062940496866154E-2</c:v>
                </c:pt>
                <c:pt idx="100">
                  <c:v>1.4928024529729906E-2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268-4B65-AAFE-A1156C317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  <c:majorUnit val="0.5"/>
      </c:valAx>
      <c:valAx>
        <c:axId val="523407712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Supòsit energia ambient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8.4328009139129342E-2"/>
          <c:y val="0.21896403508771931"/>
          <c:w val="0.89990435991493234"/>
          <c:h val="0.6127301169590643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'Dades Energia Ambient'!$Q$3</c:f>
              <c:strCache>
                <c:ptCount val="1"/>
                <c:pt idx="0">
                  <c:v>Unifamiliar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Ambient'!$A$4:$A$104</c:f>
              <c:numCache>
                <c:formatCode>General</c:formatCode>
                <c:ptCount val="10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15.5</c:v>
                </c:pt>
                <c:pt idx="32">
                  <c:v>16</c:v>
                </c:pt>
                <c:pt idx="33">
                  <c:v>16.5</c:v>
                </c:pt>
                <c:pt idx="34">
                  <c:v>17</c:v>
                </c:pt>
                <c:pt idx="35">
                  <c:v>17.5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19.5</c:v>
                </c:pt>
                <c:pt idx="40">
                  <c:v>20</c:v>
                </c:pt>
                <c:pt idx="41">
                  <c:v>20.5</c:v>
                </c:pt>
                <c:pt idx="42">
                  <c:v>21</c:v>
                </c:pt>
                <c:pt idx="43">
                  <c:v>21.5</c:v>
                </c:pt>
                <c:pt idx="44">
                  <c:v>22</c:v>
                </c:pt>
                <c:pt idx="45">
                  <c:v>22.5</c:v>
                </c:pt>
                <c:pt idx="46">
                  <c:v>23</c:v>
                </c:pt>
                <c:pt idx="47">
                  <c:v>23.5</c:v>
                </c:pt>
                <c:pt idx="48">
                  <c:v>24</c:v>
                </c:pt>
                <c:pt idx="49">
                  <c:v>24.5</c:v>
                </c:pt>
                <c:pt idx="50">
                  <c:v>25</c:v>
                </c:pt>
                <c:pt idx="51">
                  <c:v>25.5</c:v>
                </c:pt>
                <c:pt idx="52">
                  <c:v>26</c:v>
                </c:pt>
                <c:pt idx="53">
                  <c:v>26.5</c:v>
                </c:pt>
                <c:pt idx="54">
                  <c:v>27</c:v>
                </c:pt>
                <c:pt idx="55">
                  <c:v>27.5</c:v>
                </c:pt>
                <c:pt idx="56">
                  <c:v>28</c:v>
                </c:pt>
                <c:pt idx="57">
                  <c:v>28.5</c:v>
                </c:pt>
                <c:pt idx="58">
                  <c:v>29</c:v>
                </c:pt>
                <c:pt idx="59">
                  <c:v>29.5</c:v>
                </c:pt>
                <c:pt idx="60">
                  <c:v>30</c:v>
                </c:pt>
                <c:pt idx="61">
                  <c:v>30.5</c:v>
                </c:pt>
                <c:pt idx="62">
                  <c:v>31</c:v>
                </c:pt>
                <c:pt idx="63">
                  <c:v>31.5</c:v>
                </c:pt>
                <c:pt idx="64">
                  <c:v>32</c:v>
                </c:pt>
                <c:pt idx="65">
                  <c:v>32.5</c:v>
                </c:pt>
                <c:pt idx="66">
                  <c:v>33</c:v>
                </c:pt>
                <c:pt idx="67">
                  <c:v>33.5</c:v>
                </c:pt>
                <c:pt idx="68">
                  <c:v>34</c:v>
                </c:pt>
                <c:pt idx="69">
                  <c:v>34.5</c:v>
                </c:pt>
                <c:pt idx="70">
                  <c:v>35</c:v>
                </c:pt>
                <c:pt idx="71">
                  <c:v>35.5</c:v>
                </c:pt>
                <c:pt idx="72">
                  <c:v>36</c:v>
                </c:pt>
                <c:pt idx="73">
                  <c:v>36.5</c:v>
                </c:pt>
                <c:pt idx="74">
                  <c:v>37</c:v>
                </c:pt>
                <c:pt idx="75">
                  <c:v>37.5</c:v>
                </c:pt>
                <c:pt idx="76">
                  <c:v>38</c:v>
                </c:pt>
                <c:pt idx="77">
                  <c:v>38.5</c:v>
                </c:pt>
                <c:pt idx="78">
                  <c:v>39</c:v>
                </c:pt>
                <c:pt idx="79">
                  <c:v>39.5</c:v>
                </c:pt>
                <c:pt idx="80">
                  <c:v>40</c:v>
                </c:pt>
                <c:pt idx="81">
                  <c:v>40.5</c:v>
                </c:pt>
                <c:pt idx="82">
                  <c:v>41</c:v>
                </c:pt>
                <c:pt idx="83">
                  <c:v>41.5</c:v>
                </c:pt>
                <c:pt idx="84">
                  <c:v>42</c:v>
                </c:pt>
                <c:pt idx="85">
                  <c:v>42.5</c:v>
                </c:pt>
                <c:pt idx="86">
                  <c:v>43</c:v>
                </c:pt>
                <c:pt idx="87">
                  <c:v>43.5</c:v>
                </c:pt>
                <c:pt idx="88">
                  <c:v>44</c:v>
                </c:pt>
                <c:pt idx="89">
                  <c:v>44.5</c:v>
                </c:pt>
                <c:pt idx="90">
                  <c:v>45</c:v>
                </c:pt>
                <c:pt idx="91">
                  <c:v>45.5</c:v>
                </c:pt>
                <c:pt idx="92">
                  <c:v>46</c:v>
                </c:pt>
                <c:pt idx="93">
                  <c:v>46.5</c:v>
                </c:pt>
                <c:pt idx="94">
                  <c:v>47</c:v>
                </c:pt>
                <c:pt idx="95">
                  <c:v>47.5</c:v>
                </c:pt>
                <c:pt idx="96">
                  <c:v>48</c:v>
                </c:pt>
                <c:pt idx="97">
                  <c:v>48.5</c:v>
                </c:pt>
                <c:pt idx="98">
                  <c:v>49</c:v>
                </c:pt>
                <c:pt idx="99">
                  <c:v>49.5</c:v>
                </c:pt>
                <c:pt idx="100">
                  <c:v>50</c:v>
                </c:pt>
              </c:numCache>
            </c:numRef>
          </c:xVal>
          <c:yVal>
            <c:numRef>
              <c:f>'Dades Energia Ambient'!$Q$4:$Q$104</c:f>
              <c:numCache>
                <c:formatCode>0%</c:formatCode>
                <c:ptCount val="101"/>
                <c:pt idx="0">
                  <c:v>8.0136231593709306E-2</c:v>
                </c:pt>
                <c:pt idx="1">
                  <c:v>7.2369186234346933E-2</c:v>
                </c:pt>
                <c:pt idx="2">
                  <c:v>0.14137439474087252</c:v>
                </c:pt>
                <c:pt idx="3">
                  <c:v>0.12989684025936069</c:v>
                </c:pt>
                <c:pt idx="4">
                  <c:v>0.12014297013446</c:v>
                </c:pt>
                <c:pt idx="5">
                  <c:v>0.11175161341391866</c:v>
                </c:pt>
                <c:pt idx="6">
                  <c:v>0.10445591525143409</c:v>
                </c:pt>
                <c:pt idx="7">
                  <c:v>9.8054436554693938E-2</c:v>
                </c:pt>
                <c:pt idx="8">
                  <c:v>9.239226676727158E-2</c:v>
                </c:pt>
                <c:pt idx="9">
                  <c:v>8.7348323276144446E-2</c:v>
                </c:pt>
                <c:pt idx="10">
                  <c:v>8.2826595619853532E-2</c:v>
                </c:pt>
                <c:pt idx="11">
                  <c:v>7.8749975390632693E-2</c:v>
                </c:pt>
                <c:pt idx="12">
                  <c:v>7.505582276818383E-2</c:v>
                </c:pt>
                <c:pt idx="13">
                  <c:v>7.1692724980732592E-2</c:v>
                </c:pt>
                <c:pt idx="14">
                  <c:v>6.8618088871861438E-2</c:v>
                </c:pt>
                <c:pt idx="15">
                  <c:v>6.5796327468321814E-2</c:v>
                </c:pt>
                <c:pt idx="16">
                  <c:v>6.319747631411253E-2</c:v>
                </c:pt>
                <c:pt idx="17">
                  <c:v>6.0796125260283412E-2</c:v>
                </c:pt>
                <c:pt idx="18">
                  <c:v>5.8570584876098813E-2</c:v>
                </c:pt>
                <c:pt idx="19">
                  <c:v>5.6502229483805053E-2</c:v>
                </c:pt>
                <c:pt idx="20">
                  <c:v>5.4574974645376369E-2</c:v>
                </c:pt>
                <c:pt idx="21">
                  <c:v>5.2774858057621353E-2</c:v>
                </c:pt>
                <c:pt idx="22">
                  <c:v>5.1089700742077908E-2</c:v>
                </c:pt>
                <c:pt idx="23">
                  <c:v>4.95088311377542E-2</c:v>
                </c:pt>
                <c:pt idx="24">
                  <c:v>4.8022858880827274E-2</c:v>
                </c:pt>
                <c:pt idx="25">
                  <c:v>4.6623488136264921E-2</c:v>
                </c:pt>
                <c:pt idx="26">
                  <c:v>4.5303362642092108E-2</c:v>
                </c:pt>
                <c:pt idx="27">
                  <c:v>4.4055936353857281E-2</c:v>
                </c:pt>
                <c:pt idx="28">
                  <c:v>4.2875364887219929E-2</c:v>
                </c:pt>
                <c:pt idx="29">
                  <c:v>4.1756413959169188E-2</c:v>
                </c:pt>
                <c:pt idx="30">
                  <c:v>4.069438180147246E-2</c:v>
                </c:pt>
                <c:pt idx="31">
                  <c:v>3.9685033120467228E-2</c:v>
                </c:pt>
                <c:pt idx="32">
                  <c:v>3.8724542647016115E-2</c:v>
                </c:pt>
                <c:pt idx="33">
                  <c:v>3.7809446690255565E-2</c:v>
                </c:pt>
                <c:pt idx="34">
                  <c:v>3.6936601401744026E-2</c:v>
                </c:pt>
                <c:pt idx="35">
                  <c:v>3.6103146690093596E-2</c:v>
                </c:pt>
                <c:pt idx="36">
                  <c:v>3.5306474913278471E-2</c:v>
                </c:pt>
                <c:pt idx="37">
                  <c:v>3.4544203626565642E-2</c:v>
                </c:pt>
                <c:pt idx="38">
                  <c:v>3.3814151786091678E-2</c:v>
                </c:pt>
                <c:pt idx="39">
                  <c:v>3.3114318907448238E-2</c:v>
                </c:pt>
                <c:pt idx="40">
                  <c:v>3.2442866759849788E-2</c:v>
                </c:pt>
                <c:pt idx="41">
                  <c:v>3.179810324314155E-2</c:v>
                </c:pt>
                <c:pt idx="42">
                  <c:v>3.1178468149895684E-2</c:v>
                </c:pt>
                <c:pt idx="43">
                  <c:v>3.0582520560373718E-2</c:v>
                </c:pt>
                <c:pt idx="44">
                  <c:v>3.0008927655977655E-2</c:v>
                </c:pt>
                <c:pt idx="45">
                  <c:v>2.9456454768386351E-2</c:v>
                </c:pt>
                <c:pt idx="46">
                  <c:v>2.8923956508010731E-2</c:v>
                </c:pt>
                <c:pt idx="47">
                  <c:v>2.8410368837613435E-2</c:v>
                </c:pt>
                <c:pt idx="48">
                  <c:v>2.7914701975663033E-2</c:v>
                </c:pt>
                <c:pt idx="49">
                  <c:v>2.7436034029827541E-2</c:v>
                </c:pt>
                <c:pt idx="50">
                  <c:v>2.6973505274444178E-2</c:v>
                </c:pt>
                <c:pt idx="51">
                  <c:v>2.6526312997230211E-2</c:v>
                </c:pt>
                <c:pt idx="52">
                  <c:v>2.6093706850250392E-2</c:v>
                </c:pt>
                <c:pt idx="53">
                  <c:v>2.5674984648498763E-2</c:v>
                </c:pt>
                <c:pt idx="54">
                  <c:v>2.5269488566609318E-2</c:v>
                </c:pt>
                <c:pt idx="55">
                  <c:v>2.4876601690365086E-2</c:v>
                </c:pt>
                <c:pt idx="56">
                  <c:v>2.4495744884982271E-2</c:v>
                </c:pt>
                <c:pt idx="57">
                  <c:v>2.4126373946732987E-2</c:v>
                </c:pt>
                <c:pt idx="58">
                  <c:v>2.3767977008443575E-2</c:v>
                </c:pt>
                <c:pt idx="59">
                  <c:v>2.3420072172855747E-2</c:v>
                </c:pt>
                <c:pt idx="60">
                  <c:v>2.3082205350839904E-2</c:v>
                </c:pt>
                <c:pt idx="61">
                  <c:v>2.2753948284067876E-2</c:v>
                </c:pt>
                <c:pt idx="62">
                  <c:v>2.2434896734039908E-2</c:v>
                </c:pt>
                <c:pt idx="63">
                  <c:v>2.2124668821363581E-2</c:v>
                </c:pt>
                <c:pt idx="64">
                  <c:v>2.1822903500939295E-2</c:v>
                </c:pt>
                <c:pt idx="65">
                  <c:v>2.1529259160251248E-2</c:v>
                </c:pt>
                <c:pt idx="66">
                  <c:v>2.1243412329322458E-2</c:v>
                </c:pt>
                <c:pt idx="67">
                  <c:v>2.0965056492091808E-2</c:v>
                </c:pt>
                <c:pt idx="68">
                  <c:v>2.0693900990030715E-2</c:v>
                </c:pt>
                <c:pt idx="69">
                  <c:v>2.0429670009755169E-2</c:v>
                </c:pt>
                <c:pt idx="70">
                  <c:v>2.0172101647220202E-2</c:v>
                </c:pt>
                <c:pt idx="71">
                  <c:v>1.992094704182237E-2</c:v>
                </c:pt>
                <c:pt idx="72">
                  <c:v>1.9675969574392382E-2</c:v>
                </c:pt>
                <c:pt idx="73">
                  <c:v>1.943694412364488E-2</c:v>
                </c:pt>
                <c:pt idx="74">
                  <c:v>1.9203656376174025E-2</c:v>
                </c:pt>
                <c:pt idx="75">
                  <c:v>1.8975902185549533E-2</c:v>
                </c:pt>
                <c:pt idx="76">
                  <c:v>1.8753486976484691E-2</c:v>
                </c:pt>
                <c:pt idx="77">
                  <c:v>1.8536225190421095E-2</c:v>
                </c:pt>
                <c:pt idx="78">
                  <c:v>1.8323939769209978E-2</c:v>
                </c:pt>
                <c:pt idx="79">
                  <c:v>1.8116461673870474E-2</c:v>
                </c:pt>
                <c:pt idx="80">
                  <c:v>1.7913629435675888E-2</c:v>
                </c:pt>
                <c:pt idx="81">
                  <c:v>1.7715288737062303E-2</c:v>
                </c:pt>
                <c:pt idx="82">
                  <c:v>1.7521292020073558E-2</c:v>
                </c:pt>
                <c:pt idx="83">
                  <c:v>1.7331498120254599E-2</c:v>
                </c:pt>
                <c:pt idx="84">
                  <c:v>1.7145771924084237E-2</c:v>
                </c:pt>
                <c:pt idx="85">
                  <c:v>1.6963984048200331E-2</c:v>
                </c:pt>
                <c:pt idx="86">
                  <c:v>1.678601053881695E-2</c:v>
                </c:pt>
                <c:pt idx="87">
                  <c:v>1.6611732589866011E-2</c:v>
                </c:pt>
                <c:pt idx="88">
                  <c:v>1.6441036278516633E-2</c:v>
                </c:pt>
                <c:pt idx="89">
                  <c:v>1.6273812316834852E-2</c:v>
                </c:pt>
                <c:pt idx="90">
                  <c:v>1.6109955818446167E-2</c:v>
                </c:pt>
                <c:pt idx="91">
                  <c:v>1.5949366079154044E-2</c:v>
                </c:pt>
                <c:pt idx="92">
                  <c:v>1.5791946370550123E-2</c:v>
                </c:pt>
                <c:pt idx="93">
                  <c:v>1.5637603745727348E-2</c:v>
                </c:pt>
                <c:pt idx="94">
                  <c:v>1.5486248856275996E-2</c:v>
                </c:pt>
                <c:pt idx="95">
                  <c:v>1.5337795779805491E-2</c:v>
                </c:pt>
                <c:pt idx="96">
                  <c:v>1.5192161857292427E-2</c:v>
                </c:pt>
                <c:pt idx="97">
                  <c:v>1.5049267539607791E-2</c:v>
                </c:pt>
                <c:pt idx="98">
                  <c:v>1.4909036242624685E-2</c:v>
                </c:pt>
                <c:pt idx="99">
                  <c:v>1.4771394210352038E-2</c:v>
                </c:pt>
                <c:pt idx="100">
                  <c:v>1.4636270385580345E-2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76E-4745-8591-47AAA866D2DC}"/>
            </c:ext>
          </c:extLst>
        </c:ser>
        <c:ser>
          <c:idx val="1"/>
          <c:order val="1"/>
          <c:tx>
            <c:strRef>
              <c:f>'Dades Energia Ambient'!$R$3</c:f>
              <c:strCache>
                <c:ptCount val="1"/>
                <c:pt idx="0">
                  <c:v>Plurifamiliar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Ambient'!$A$4:$A$104</c:f>
              <c:numCache>
                <c:formatCode>General</c:formatCode>
                <c:ptCount val="10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15.5</c:v>
                </c:pt>
                <c:pt idx="32">
                  <c:v>16</c:v>
                </c:pt>
                <c:pt idx="33">
                  <c:v>16.5</c:v>
                </c:pt>
                <c:pt idx="34">
                  <c:v>17</c:v>
                </c:pt>
                <c:pt idx="35">
                  <c:v>17.5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19.5</c:v>
                </c:pt>
                <c:pt idx="40">
                  <c:v>20</c:v>
                </c:pt>
                <c:pt idx="41">
                  <c:v>20.5</c:v>
                </c:pt>
                <c:pt idx="42">
                  <c:v>21</c:v>
                </c:pt>
                <c:pt idx="43">
                  <c:v>21.5</c:v>
                </c:pt>
                <c:pt idx="44">
                  <c:v>22</c:v>
                </c:pt>
                <c:pt idx="45">
                  <c:v>22.5</c:v>
                </c:pt>
                <c:pt idx="46">
                  <c:v>23</c:v>
                </c:pt>
                <c:pt idx="47">
                  <c:v>23.5</c:v>
                </c:pt>
                <c:pt idx="48">
                  <c:v>24</c:v>
                </c:pt>
                <c:pt idx="49">
                  <c:v>24.5</c:v>
                </c:pt>
                <c:pt idx="50">
                  <c:v>25</c:v>
                </c:pt>
                <c:pt idx="51">
                  <c:v>25.5</c:v>
                </c:pt>
                <c:pt idx="52">
                  <c:v>26</c:v>
                </c:pt>
                <c:pt idx="53">
                  <c:v>26.5</c:v>
                </c:pt>
                <c:pt idx="54">
                  <c:v>27</c:v>
                </c:pt>
                <c:pt idx="55">
                  <c:v>27.5</c:v>
                </c:pt>
                <c:pt idx="56">
                  <c:v>28</c:v>
                </c:pt>
                <c:pt idx="57">
                  <c:v>28.5</c:v>
                </c:pt>
                <c:pt idx="58">
                  <c:v>29</c:v>
                </c:pt>
                <c:pt idx="59">
                  <c:v>29.5</c:v>
                </c:pt>
                <c:pt idx="60">
                  <c:v>30</c:v>
                </c:pt>
                <c:pt idx="61">
                  <c:v>30.5</c:v>
                </c:pt>
                <c:pt idx="62">
                  <c:v>31</c:v>
                </c:pt>
                <c:pt idx="63">
                  <c:v>31.5</c:v>
                </c:pt>
                <c:pt idx="64">
                  <c:v>32</c:v>
                </c:pt>
                <c:pt idx="65">
                  <c:v>32.5</c:v>
                </c:pt>
                <c:pt idx="66">
                  <c:v>33</c:v>
                </c:pt>
                <c:pt idx="67">
                  <c:v>33.5</c:v>
                </c:pt>
                <c:pt idx="68">
                  <c:v>34</c:v>
                </c:pt>
                <c:pt idx="69">
                  <c:v>34.5</c:v>
                </c:pt>
                <c:pt idx="70">
                  <c:v>35</c:v>
                </c:pt>
                <c:pt idx="71">
                  <c:v>35.5</c:v>
                </c:pt>
                <c:pt idx="72">
                  <c:v>36</c:v>
                </c:pt>
                <c:pt idx="73">
                  <c:v>36.5</c:v>
                </c:pt>
                <c:pt idx="74">
                  <c:v>37</c:v>
                </c:pt>
                <c:pt idx="75">
                  <c:v>37.5</c:v>
                </c:pt>
                <c:pt idx="76">
                  <c:v>38</c:v>
                </c:pt>
                <c:pt idx="77">
                  <c:v>38.5</c:v>
                </c:pt>
                <c:pt idx="78">
                  <c:v>39</c:v>
                </c:pt>
                <c:pt idx="79">
                  <c:v>39.5</c:v>
                </c:pt>
                <c:pt idx="80">
                  <c:v>40</c:v>
                </c:pt>
                <c:pt idx="81">
                  <c:v>40.5</c:v>
                </c:pt>
                <c:pt idx="82">
                  <c:v>41</c:v>
                </c:pt>
                <c:pt idx="83">
                  <c:v>41.5</c:v>
                </c:pt>
                <c:pt idx="84">
                  <c:v>42</c:v>
                </c:pt>
                <c:pt idx="85">
                  <c:v>42.5</c:v>
                </c:pt>
                <c:pt idx="86">
                  <c:v>43</c:v>
                </c:pt>
                <c:pt idx="87">
                  <c:v>43.5</c:v>
                </c:pt>
                <c:pt idx="88">
                  <c:v>44</c:v>
                </c:pt>
                <c:pt idx="89">
                  <c:v>44.5</c:v>
                </c:pt>
                <c:pt idx="90">
                  <c:v>45</c:v>
                </c:pt>
                <c:pt idx="91">
                  <c:v>45.5</c:v>
                </c:pt>
                <c:pt idx="92">
                  <c:v>46</c:v>
                </c:pt>
                <c:pt idx="93">
                  <c:v>46.5</c:v>
                </c:pt>
                <c:pt idx="94">
                  <c:v>47</c:v>
                </c:pt>
                <c:pt idx="95">
                  <c:v>47.5</c:v>
                </c:pt>
                <c:pt idx="96">
                  <c:v>48</c:v>
                </c:pt>
                <c:pt idx="97">
                  <c:v>48.5</c:v>
                </c:pt>
                <c:pt idx="98">
                  <c:v>49</c:v>
                </c:pt>
                <c:pt idx="99">
                  <c:v>49.5</c:v>
                </c:pt>
                <c:pt idx="100">
                  <c:v>50</c:v>
                </c:pt>
              </c:numCache>
            </c:numRef>
          </c:xVal>
          <c:yVal>
            <c:numRef>
              <c:f>'Dades Energia Ambient'!$R$4:$R$104</c:f>
              <c:numCache>
                <c:formatCode>0%</c:formatCode>
                <c:ptCount val="101"/>
                <c:pt idx="0">
                  <c:v>0.14310041356019518</c:v>
                </c:pt>
                <c:pt idx="1">
                  <c:v>0.13178529539673964</c:v>
                </c:pt>
                <c:pt idx="2">
                  <c:v>0.12212845470866257</c:v>
                </c:pt>
                <c:pt idx="3">
                  <c:v>0.11379023907329229</c:v>
                </c:pt>
                <c:pt idx="4">
                  <c:v>0.10651782575814062</c:v>
                </c:pt>
                <c:pt idx="5">
                  <c:v>0.10011914177871667</c:v>
                </c:pt>
                <c:pt idx="6">
                  <c:v>9.4445651249988188E-2</c:v>
                </c:pt>
                <c:pt idx="7">
                  <c:v>8.9380681259552563E-2</c:v>
                </c:pt>
                <c:pt idx="8">
                  <c:v>8.4831312934230282E-2</c:v>
                </c:pt>
                <c:pt idx="9">
                  <c:v>8.0722628974580449E-2</c:v>
                </c:pt>
                <c:pt idx="10">
                  <c:v>7.6993555639392974E-2</c:v>
                </c:pt>
                <c:pt idx="11">
                  <c:v>7.3593806345257987E-2</c:v>
                </c:pt>
                <c:pt idx="12">
                  <c:v>7.0481600778116882E-2</c:v>
                </c:pt>
                <c:pt idx="13">
                  <c:v>6.7621939261974157E-2</c:v>
                </c:pt>
                <c:pt idx="14">
                  <c:v>6.4985280833891115E-2</c:v>
                </c:pt>
                <c:pt idx="15">
                  <c:v>6.2546518973486523E-2</c:v>
                </c:pt>
                <c:pt idx="16">
                  <c:v>6.0284179622741609E-2</c:v>
                </c:pt>
                <c:pt idx="17">
                  <c:v>5.8179787178338507E-2</c:v>
                </c:pt>
                <c:pt idx="18">
                  <c:v>5.6217358796049048E-2</c:v>
                </c:pt>
                <c:pt idx="19">
                  <c:v>5.43829976995992E-2</c:v>
                </c:pt>
                <c:pt idx="20">
                  <c:v>5.266456359509377E-2</c:v>
                </c:pt>
                <c:pt idx="21">
                  <c:v>5.105140365834359E-2</c:v>
                </c:pt>
                <c:pt idx="22">
                  <c:v>4.9534131493305468E-2</c:v>
                </c:pt>
                <c:pt idx="23">
                  <c:v>4.8104444369615314E-2</c:v>
                </c:pt>
                <c:pt idx="24">
                  <c:v>4.6754971222315214E-2</c:v>
                </c:pt>
                <c:pt idx="25">
                  <c:v>4.5479145537813639E-2</c:v>
                </c:pt>
                <c:pt idx="26">
                  <c:v>4.427109849876705E-2</c:v>
                </c:pt>
                <c:pt idx="27">
                  <c:v>4.3125568718437479E-2</c:v>
                </c:pt>
                <c:pt idx="28">
                  <c:v>4.2037825635506829E-2</c:v>
                </c:pt>
                <c:pt idx="29">
                  <c:v>4.1003604216810659E-2</c:v>
                </c:pt>
                <c:pt idx="30">
                  <c:v>4.0019049067356066E-2</c:v>
                </c:pt>
                <c:pt idx="31">
                  <c:v>3.9080666403523513E-2</c:v>
                </c:pt>
                <c:pt idx="32">
                  <c:v>3.8185282628369378E-2</c:v>
                </c:pt>
                <c:pt idx="33">
                  <c:v>3.7330008473911928E-2</c:v>
                </c:pt>
                <c:pt idx="34">
                  <c:v>3.6512207856696892E-2</c:v>
                </c:pt>
                <c:pt idx="35">
                  <c:v>3.5729470739349942E-2</c:v>
                </c:pt>
                <c:pt idx="36">
                  <c:v>3.4979589409579515E-2</c:v>
                </c:pt>
                <c:pt idx="37">
                  <c:v>3.4260537684878425E-2</c:v>
                </c:pt>
                <c:pt idx="38">
                  <c:v>3.357045263041282E-2</c:v>
                </c:pt>
                <c:pt idx="39">
                  <c:v>3.290761844274568E-2</c:v>
                </c:pt>
                <c:pt idx="40">
                  <c:v>3.2270452205846761E-2</c:v>
                </c:pt>
                <c:pt idx="41">
                  <c:v>3.1657491270446786E-2</c:v>
                </c:pt>
                <c:pt idx="42">
                  <c:v>3.1067382044917224E-2</c:v>
                </c:pt>
                <c:pt idx="43">
                  <c:v>3.0498870016865878E-2</c:v>
                </c:pt>
                <c:pt idx="44">
                  <c:v>2.9950790850632413E-2</c:v>
                </c:pt>
                <c:pt idx="45">
                  <c:v>2.942206242773206E-2</c:v>
                </c:pt>
                <c:pt idx="46">
                  <c:v>2.8911677715746167E-2</c:v>
                </c:pt>
                <c:pt idx="47">
                  <c:v>2.8418698366777406E-2</c:v>
                </c:pt>
                <c:pt idx="48">
                  <c:v>2.7942248959849782E-2</c:v>
                </c:pt>
                <c:pt idx="49">
                  <c:v>2.7481511812927854E-2</c:v>
                </c:pt>
                <c:pt idx="50">
                  <c:v>2.7035722299874825E-2</c:v>
                </c:pt>
                <c:pt idx="51">
                  <c:v>2.6604164615928978E-2</c:v>
                </c:pt>
                <c:pt idx="52">
                  <c:v>2.6186167942369484E-2</c:v>
                </c:pt>
                <c:pt idx="53">
                  <c:v>2.578110296714714E-2</c:v>
                </c:pt>
                <c:pt idx="54">
                  <c:v>2.5388378723523095E-2</c:v>
                </c:pt>
                <c:pt idx="55">
                  <c:v>2.5007439713314712E-2</c:v>
                </c:pt>
                <c:pt idx="56">
                  <c:v>2.4637763285297907E-2</c:v>
                </c:pt>
                <c:pt idx="57">
                  <c:v>2.4278857242747302E-2</c:v>
                </c:pt>
                <c:pt idx="58">
                  <c:v>2.3930257657084196E-2</c:v>
                </c:pt>
                <c:pt idx="59">
                  <c:v>2.3591526867210375E-2</c:v>
                </c:pt>
                <c:pt idx="60">
                  <c:v>2.3262251646385863E-2</c:v>
                </c:pt>
                <c:pt idx="61">
                  <c:v>2.2942041520506745E-2</c:v>
                </c:pt>
                <c:pt idx="62">
                  <c:v>2.2630527223392729E-2</c:v>
                </c:pt>
                <c:pt idx="63">
                  <c:v>2.2327359276236323E-2</c:v>
                </c:pt>
                <c:pt idx="64">
                  <c:v>2.2032206679724421E-2</c:v>
                </c:pt>
                <c:pt idx="65">
                  <c:v>2.1744755708541993E-2</c:v>
                </c:pt>
                <c:pt idx="66">
                  <c:v>2.1464708799028079E-2</c:v>
                </c:pt>
                <c:pt idx="67">
                  <c:v>2.1191783521692972E-2</c:v>
                </c:pt>
                <c:pt idx="68">
                  <c:v>2.0925711631138297E-2</c:v>
                </c:pt>
                <c:pt idx="69">
                  <c:v>2.0666238186661596E-2</c:v>
                </c:pt>
                <c:pt idx="70">
                  <c:v>2.0413120737485226E-2</c:v>
                </c:pt>
                <c:pt idx="71">
                  <c:v>2.0166128567136069E-2</c:v>
                </c:pt>
                <c:pt idx="72">
                  <c:v>1.9925041992026001E-2</c:v>
                </c:pt>
                <c:pt idx="73">
                  <c:v>1.9689651709750906E-2</c:v>
                </c:pt>
                <c:pt idx="74">
                  <c:v>1.9459758193044695E-2</c:v>
                </c:pt>
                <c:pt idx="75">
                  <c:v>1.9235171125699922E-2</c:v>
                </c:pt>
                <c:pt idx="76">
                  <c:v>1.9015708877103375E-2</c:v>
                </c:pt>
                <c:pt idx="77">
                  <c:v>1.8801198012337348E-2</c:v>
                </c:pt>
                <c:pt idx="78">
                  <c:v>1.8591472835069466E-2</c:v>
                </c:pt>
                <c:pt idx="79">
                  <c:v>1.8386374960699125E-2</c:v>
                </c:pt>
                <c:pt idx="80">
                  <c:v>1.8185752917449411E-2</c:v>
                </c:pt>
                <c:pt idx="81">
                  <c:v>1.7989461773293206E-2</c:v>
                </c:pt>
                <c:pt idx="82">
                  <c:v>1.7797362786782258E-2</c:v>
                </c:pt>
                <c:pt idx="83">
                  <c:v>1.7609323080011483E-2</c:v>
                </c:pt>
                <c:pt idx="84">
                  <c:v>1.7425215332098468E-2</c:v>
                </c:pt>
                <c:pt idx="85">
                  <c:v>1.7244917491692262E-2</c:v>
                </c:pt>
                <c:pt idx="86">
                  <c:v>1.7068312507147358E-2</c:v>
                </c:pt>
                <c:pt idx="87">
                  <c:v>1.6895288073109294E-2</c:v>
                </c:pt>
                <c:pt idx="88">
                  <c:v>1.6725736392359015E-2</c:v>
                </c:pt>
                <c:pt idx="89">
                  <c:v>1.6559553951854752E-2</c:v>
                </c:pt>
                <c:pt idx="90">
                  <c:v>1.6396641311993653E-2</c:v>
                </c:pt>
                <c:pt idx="91">
                  <c:v>1.6236902908191679E-2</c:v>
                </c:pt>
                <c:pt idx="92">
                  <c:v>1.6080246863949859E-2</c:v>
                </c:pt>
                <c:pt idx="93">
                  <c:v>1.5926584814638444E-2</c:v>
                </c:pt>
                <c:pt idx="94">
                  <c:v>1.5775831741288982E-2</c:v>
                </c:pt>
                <c:pt idx="95">
                  <c:v>1.5627905813737242E-2</c:v>
                </c:pt>
                <c:pt idx="96">
                  <c:v>1.5482728242509071E-2</c:v>
                </c:pt>
                <c:pt idx="97">
                  <c:v>1.534022313888578E-2</c:v>
                </c:pt>
                <c:pt idx="98">
                  <c:v>1.5200317382626947E-2</c:v>
                </c:pt>
                <c:pt idx="99">
                  <c:v>1.5062940496866154E-2</c:v>
                </c:pt>
                <c:pt idx="100">
                  <c:v>1.4928024529729906E-2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76E-4745-8591-47AAA866D2DC}"/>
            </c:ext>
          </c:extLst>
        </c:ser>
        <c:ser>
          <c:idx val="2"/>
          <c:order val="2"/>
          <c:tx>
            <c:strRef>
              <c:f>'Dades Energia Ambient'!$S$3</c:f>
              <c:strCache>
                <c:ptCount val="1"/>
                <c:pt idx="0">
                  <c:v>Terciari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'Dades Energia Ambient'!$A$4:$A$104</c:f>
              <c:numCache>
                <c:formatCode>General</c:formatCode>
                <c:ptCount val="101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5</c:v>
                </c:pt>
                <c:pt idx="11">
                  <c:v>5.5</c:v>
                </c:pt>
                <c:pt idx="12">
                  <c:v>6</c:v>
                </c:pt>
                <c:pt idx="13">
                  <c:v>6.5</c:v>
                </c:pt>
                <c:pt idx="14">
                  <c:v>7</c:v>
                </c:pt>
                <c:pt idx="15">
                  <c:v>7.5</c:v>
                </c:pt>
                <c:pt idx="16">
                  <c:v>8</c:v>
                </c:pt>
                <c:pt idx="17">
                  <c:v>8.5</c:v>
                </c:pt>
                <c:pt idx="18">
                  <c:v>9</c:v>
                </c:pt>
                <c:pt idx="19">
                  <c:v>9.5</c:v>
                </c:pt>
                <c:pt idx="20">
                  <c:v>10</c:v>
                </c:pt>
                <c:pt idx="21">
                  <c:v>10.5</c:v>
                </c:pt>
                <c:pt idx="22">
                  <c:v>11</c:v>
                </c:pt>
                <c:pt idx="23">
                  <c:v>11.5</c:v>
                </c:pt>
                <c:pt idx="24">
                  <c:v>12</c:v>
                </c:pt>
                <c:pt idx="25">
                  <c:v>12.5</c:v>
                </c:pt>
                <c:pt idx="26">
                  <c:v>13</c:v>
                </c:pt>
                <c:pt idx="27">
                  <c:v>13.5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15.5</c:v>
                </c:pt>
                <c:pt idx="32">
                  <c:v>16</c:v>
                </c:pt>
                <c:pt idx="33">
                  <c:v>16.5</c:v>
                </c:pt>
                <c:pt idx="34">
                  <c:v>17</c:v>
                </c:pt>
                <c:pt idx="35">
                  <c:v>17.5</c:v>
                </c:pt>
                <c:pt idx="36">
                  <c:v>18</c:v>
                </c:pt>
                <c:pt idx="37">
                  <c:v>18.5</c:v>
                </c:pt>
                <c:pt idx="38">
                  <c:v>19</c:v>
                </c:pt>
                <c:pt idx="39">
                  <c:v>19.5</c:v>
                </c:pt>
                <c:pt idx="40">
                  <c:v>20</c:v>
                </c:pt>
                <c:pt idx="41">
                  <c:v>20.5</c:v>
                </c:pt>
                <c:pt idx="42">
                  <c:v>21</c:v>
                </c:pt>
                <c:pt idx="43">
                  <c:v>21.5</c:v>
                </c:pt>
                <c:pt idx="44">
                  <c:v>22</c:v>
                </c:pt>
                <c:pt idx="45">
                  <c:v>22.5</c:v>
                </c:pt>
                <c:pt idx="46">
                  <c:v>23</c:v>
                </c:pt>
                <c:pt idx="47">
                  <c:v>23.5</c:v>
                </c:pt>
                <c:pt idx="48">
                  <c:v>24</c:v>
                </c:pt>
                <c:pt idx="49">
                  <c:v>24.5</c:v>
                </c:pt>
                <c:pt idx="50">
                  <c:v>25</c:v>
                </c:pt>
                <c:pt idx="51">
                  <c:v>25.5</c:v>
                </c:pt>
                <c:pt idx="52">
                  <c:v>26</c:v>
                </c:pt>
                <c:pt idx="53">
                  <c:v>26.5</c:v>
                </c:pt>
                <c:pt idx="54">
                  <c:v>27</c:v>
                </c:pt>
                <c:pt idx="55">
                  <c:v>27.5</c:v>
                </c:pt>
                <c:pt idx="56">
                  <c:v>28</c:v>
                </c:pt>
                <c:pt idx="57">
                  <c:v>28.5</c:v>
                </c:pt>
                <c:pt idx="58">
                  <c:v>29</c:v>
                </c:pt>
                <c:pt idx="59">
                  <c:v>29.5</c:v>
                </c:pt>
                <c:pt idx="60">
                  <c:v>30</c:v>
                </c:pt>
                <c:pt idx="61">
                  <c:v>30.5</c:v>
                </c:pt>
                <c:pt idx="62">
                  <c:v>31</c:v>
                </c:pt>
                <c:pt idx="63">
                  <c:v>31.5</c:v>
                </c:pt>
                <c:pt idx="64">
                  <c:v>32</c:v>
                </c:pt>
                <c:pt idx="65">
                  <c:v>32.5</c:v>
                </c:pt>
                <c:pt idx="66">
                  <c:v>33</c:v>
                </c:pt>
                <c:pt idx="67">
                  <c:v>33.5</c:v>
                </c:pt>
                <c:pt idx="68">
                  <c:v>34</c:v>
                </c:pt>
                <c:pt idx="69">
                  <c:v>34.5</c:v>
                </c:pt>
                <c:pt idx="70">
                  <c:v>35</c:v>
                </c:pt>
                <c:pt idx="71">
                  <c:v>35.5</c:v>
                </c:pt>
                <c:pt idx="72">
                  <c:v>36</c:v>
                </c:pt>
                <c:pt idx="73">
                  <c:v>36.5</c:v>
                </c:pt>
                <c:pt idx="74">
                  <c:v>37</c:v>
                </c:pt>
                <c:pt idx="75">
                  <c:v>37.5</c:v>
                </c:pt>
                <c:pt idx="76">
                  <c:v>38</c:v>
                </c:pt>
                <c:pt idx="77">
                  <c:v>38.5</c:v>
                </c:pt>
                <c:pt idx="78">
                  <c:v>39</c:v>
                </c:pt>
                <c:pt idx="79">
                  <c:v>39.5</c:v>
                </c:pt>
                <c:pt idx="80">
                  <c:v>40</c:v>
                </c:pt>
                <c:pt idx="81">
                  <c:v>40.5</c:v>
                </c:pt>
                <c:pt idx="82">
                  <c:v>41</c:v>
                </c:pt>
                <c:pt idx="83">
                  <c:v>41.5</c:v>
                </c:pt>
                <c:pt idx="84">
                  <c:v>42</c:v>
                </c:pt>
                <c:pt idx="85">
                  <c:v>42.5</c:v>
                </c:pt>
                <c:pt idx="86">
                  <c:v>43</c:v>
                </c:pt>
                <c:pt idx="87">
                  <c:v>43.5</c:v>
                </c:pt>
                <c:pt idx="88">
                  <c:v>44</c:v>
                </c:pt>
                <c:pt idx="89">
                  <c:v>44.5</c:v>
                </c:pt>
                <c:pt idx="90">
                  <c:v>45</c:v>
                </c:pt>
                <c:pt idx="91">
                  <c:v>45.5</c:v>
                </c:pt>
                <c:pt idx="92">
                  <c:v>46</c:v>
                </c:pt>
                <c:pt idx="93">
                  <c:v>46.5</c:v>
                </c:pt>
                <c:pt idx="94">
                  <c:v>47</c:v>
                </c:pt>
                <c:pt idx="95">
                  <c:v>47.5</c:v>
                </c:pt>
                <c:pt idx="96">
                  <c:v>48</c:v>
                </c:pt>
                <c:pt idx="97">
                  <c:v>48.5</c:v>
                </c:pt>
                <c:pt idx="98">
                  <c:v>49</c:v>
                </c:pt>
                <c:pt idx="99">
                  <c:v>49.5</c:v>
                </c:pt>
                <c:pt idx="100">
                  <c:v>50</c:v>
                </c:pt>
              </c:numCache>
            </c:numRef>
          </c:xVal>
          <c:yVal>
            <c:numRef>
              <c:f>'Dades Energia Ambient'!$S$4:$S$104</c:f>
              <c:numCache>
                <c:formatCode>0%</c:formatCode>
                <c:ptCount val="101"/>
                <c:pt idx="0">
                  <c:v>0.2</c:v>
                </c:pt>
                <c:pt idx="1">
                  <c:v>0.19834710743801653</c:v>
                </c:pt>
                <c:pt idx="2">
                  <c:v>0.39344262295081966</c:v>
                </c:pt>
                <c:pt idx="3">
                  <c:v>0.3902439024390244</c:v>
                </c:pt>
                <c:pt idx="4">
                  <c:v>0.38709677419354838</c:v>
                </c:pt>
                <c:pt idx="5">
                  <c:v>0.38400000000000001</c:v>
                </c:pt>
                <c:pt idx="6">
                  <c:v>0.38095238095238093</c:v>
                </c:pt>
                <c:pt idx="7">
                  <c:v>0.37795275590551181</c:v>
                </c:pt>
                <c:pt idx="8">
                  <c:v>0.375</c:v>
                </c:pt>
                <c:pt idx="9">
                  <c:v>0.37209302325581395</c:v>
                </c:pt>
                <c:pt idx="10">
                  <c:v>0.36923076923076925</c:v>
                </c:pt>
                <c:pt idx="11">
                  <c:v>0.36641221374045801</c:v>
                </c:pt>
                <c:pt idx="12">
                  <c:v>0.36363636363636365</c:v>
                </c:pt>
                <c:pt idx="13">
                  <c:v>0.36090225563909772</c:v>
                </c:pt>
                <c:pt idx="14">
                  <c:v>0.35820895522388058</c:v>
                </c:pt>
                <c:pt idx="15">
                  <c:v>0.35555555555555557</c:v>
                </c:pt>
                <c:pt idx="16">
                  <c:v>0.35294117647058826</c:v>
                </c:pt>
                <c:pt idx="17">
                  <c:v>0.35036496350364965</c:v>
                </c:pt>
                <c:pt idx="18">
                  <c:v>0.34782608695652173</c:v>
                </c:pt>
                <c:pt idx="19">
                  <c:v>0.34532374100719426</c:v>
                </c:pt>
                <c:pt idx="20">
                  <c:v>0.34285714285714286</c:v>
                </c:pt>
                <c:pt idx="21">
                  <c:v>0.34042553191489361</c:v>
                </c:pt>
                <c:pt idx="22">
                  <c:v>0.3380281690140845</c:v>
                </c:pt>
                <c:pt idx="23">
                  <c:v>0.33566433566433568</c:v>
                </c:pt>
                <c:pt idx="24">
                  <c:v>0.33333333333333331</c:v>
                </c:pt>
                <c:pt idx="25">
                  <c:v>0.33103448275862069</c:v>
                </c:pt>
                <c:pt idx="26">
                  <c:v>0.32876712328767121</c:v>
                </c:pt>
                <c:pt idx="27">
                  <c:v>0.32653061224489793</c:v>
                </c:pt>
                <c:pt idx="28">
                  <c:v>0.32432432432432434</c:v>
                </c:pt>
                <c:pt idx="29">
                  <c:v>0.32214765100671139</c:v>
                </c:pt>
                <c:pt idx="30">
                  <c:v>0.32</c:v>
                </c:pt>
                <c:pt idx="31">
                  <c:v>0.31788079470198677</c:v>
                </c:pt>
                <c:pt idx="32">
                  <c:v>0.31578947368421051</c:v>
                </c:pt>
                <c:pt idx="33">
                  <c:v>0.31372549019607843</c:v>
                </c:pt>
                <c:pt idx="34">
                  <c:v>0.31168831168831168</c:v>
                </c:pt>
                <c:pt idx="35">
                  <c:v>0.30967741935483872</c:v>
                </c:pt>
                <c:pt idx="36">
                  <c:v>0.30769230769230771</c:v>
                </c:pt>
                <c:pt idx="37">
                  <c:v>0.30573248407643311</c:v>
                </c:pt>
                <c:pt idx="38">
                  <c:v>0.30379746835443039</c:v>
                </c:pt>
                <c:pt idx="39">
                  <c:v>0.30188679245283018</c:v>
                </c:pt>
                <c:pt idx="40">
                  <c:v>0.3</c:v>
                </c:pt>
                <c:pt idx="41">
                  <c:v>0.29813664596273293</c:v>
                </c:pt>
                <c:pt idx="42">
                  <c:v>0.29629629629629628</c:v>
                </c:pt>
                <c:pt idx="43">
                  <c:v>0.29447852760736198</c:v>
                </c:pt>
                <c:pt idx="44">
                  <c:v>0.29268292682926828</c:v>
                </c:pt>
                <c:pt idx="45">
                  <c:v>0.29090909090909089</c:v>
                </c:pt>
                <c:pt idx="46">
                  <c:v>0.28915662650602408</c:v>
                </c:pt>
                <c:pt idx="47">
                  <c:v>0.28742514970059879</c:v>
                </c:pt>
                <c:pt idx="48">
                  <c:v>0.2857142857142857</c:v>
                </c:pt>
                <c:pt idx="49">
                  <c:v>0.28402366863905326</c:v>
                </c:pt>
                <c:pt idx="50">
                  <c:v>0.28235294117647058</c:v>
                </c:pt>
                <c:pt idx="51">
                  <c:v>0.2807017543859649</c:v>
                </c:pt>
                <c:pt idx="52">
                  <c:v>0.27906976744186046</c:v>
                </c:pt>
                <c:pt idx="53">
                  <c:v>0.2774566473988439</c:v>
                </c:pt>
                <c:pt idx="54">
                  <c:v>0.27586206896551724</c:v>
                </c:pt>
                <c:pt idx="55">
                  <c:v>0.2742857142857143</c:v>
                </c:pt>
                <c:pt idx="56">
                  <c:v>0.27272727272727271</c:v>
                </c:pt>
                <c:pt idx="57">
                  <c:v>0.2711864406779661</c:v>
                </c:pt>
                <c:pt idx="58">
                  <c:v>0.2696629213483146</c:v>
                </c:pt>
                <c:pt idx="59">
                  <c:v>0.26815642458100558</c:v>
                </c:pt>
                <c:pt idx="60">
                  <c:v>0.26666666666666666</c:v>
                </c:pt>
                <c:pt idx="61">
                  <c:v>0.26519337016574585</c:v>
                </c:pt>
                <c:pt idx="62">
                  <c:v>0.26373626373626374</c:v>
                </c:pt>
                <c:pt idx="63">
                  <c:v>0.26229508196721313</c:v>
                </c:pt>
                <c:pt idx="64">
                  <c:v>0.2608695652173913</c:v>
                </c:pt>
                <c:pt idx="65">
                  <c:v>0.25945945945945947</c:v>
                </c:pt>
                <c:pt idx="66">
                  <c:v>0.25806451612903225</c:v>
                </c:pt>
                <c:pt idx="67">
                  <c:v>0.25668449197860965</c:v>
                </c:pt>
                <c:pt idx="68">
                  <c:v>0.25531914893617019</c:v>
                </c:pt>
                <c:pt idx="69">
                  <c:v>0.25396825396825395</c:v>
                </c:pt>
                <c:pt idx="70">
                  <c:v>0.25263157894736843</c:v>
                </c:pt>
                <c:pt idx="71">
                  <c:v>0.2513089005235602</c:v>
                </c:pt>
                <c:pt idx="72">
                  <c:v>0.25</c:v>
                </c:pt>
                <c:pt idx="73">
                  <c:v>0.24870466321243523</c:v>
                </c:pt>
                <c:pt idx="74">
                  <c:v>0.24742268041237114</c:v>
                </c:pt>
                <c:pt idx="75">
                  <c:v>0.24615384615384617</c:v>
                </c:pt>
                <c:pt idx="76">
                  <c:v>0.24489795918367346</c:v>
                </c:pt>
                <c:pt idx="77">
                  <c:v>0.24365482233502539</c:v>
                </c:pt>
                <c:pt idx="78">
                  <c:v>0.24242424242424243</c:v>
                </c:pt>
                <c:pt idx="79">
                  <c:v>0.24120603015075376</c:v>
                </c:pt>
                <c:pt idx="80">
                  <c:v>0.24</c:v>
                </c:pt>
                <c:pt idx="81">
                  <c:v>0.23880597014925373</c:v>
                </c:pt>
                <c:pt idx="82">
                  <c:v>0.23762376237623761</c:v>
                </c:pt>
                <c:pt idx="83">
                  <c:v>0.23645320197044334</c:v>
                </c:pt>
                <c:pt idx="84">
                  <c:v>0.23529411764705882</c:v>
                </c:pt>
                <c:pt idx="85">
                  <c:v>0.23414634146341465</c:v>
                </c:pt>
                <c:pt idx="86">
                  <c:v>0.23300970873786409</c:v>
                </c:pt>
                <c:pt idx="87">
                  <c:v>0.2318840579710145</c:v>
                </c:pt>
                <c:pt idx="88">
                  <c:v>0.23076923076923078</c:v>
                </c:pt>
                <c:pt idx="89">
                  <c:v>0.22966507177033493</c:v>
                </c:pt>
                <c:pt idx="90">
                  <c:v>0.22857142857142856</c:v>
                </c:pt>
                <c:pt idx="91">
                  <c:v>0.22748815165876776</c:v>
                </c:pt>
                <c:pt idx="92">
                  <c:v>0.22641509433962265</c:v>
                </c:pt>
                <c:pt idx="93">
                  <c:v>0.22535211267605634</c:v>
                </c:pt>
                <c:pt idx="94">
                  <c:v>0.22429906542056074</c:v>
                </c:pt>
                <c:pt idx="95">
                  <c:v>0.22325581395348837</c:v>
                </c:pt>
                <c:pt idx="96">
                  <c:v>0.22222222222222221</c:v>
                </c:pt>
                <c:pt idx="97">
                  <c:v>0.22119815668202766</c:v>
                </c:pt>
                <c:pt idx="98">
                  <c:v>0.22018348623853212</c:v>
                </c:pt>
                <c:pt idx="99">
                  <c:v>0.21917808219178081</c:v>
                </c:pt>
                <c:pt idx="100">
                  <c:v>0.21818181818181817</c:v>
                </c:pt>
              </c:numCache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476E-4745-8591-47AAA866D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410112"/>
        <c:axId val="523407712"/>
        <c:extLst/>
      </c:scatterChart>
      <c:valAx>
        <c:axId val="523410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kWn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07712"/>
        <c:crosses val="autoZero"/>
        <c:crossBetween val="midCat"/>
      </c:valAx>
      <c:valAx>
        <c:axId val="5234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Intensitat de bonificació sobre la inversió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a-E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3410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323159</xdr:colOff>
      <xdr:row>0</xdr:row>
      <xdr:rowOff>113885</xdr:rowOff>
    </xdr:from>
    <xdr:to>
      <xdr:col>1</xdr:col>
      <xdr:colOff>676689</xdr:colOff>
      <xdr:row>2</xdr:row>
      <xdr:rowOff>163384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4F329E3F-3529-48B5-B0A1-AC0A6B6A6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159" y="113885"/>
          <a:ext cx="1245705" cy="4082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56418</xdr:colOff>
      <xdr:row>1</xdr:row>
      <xdr:rowOff>55098</xdr:rowOff>
    </xdr:from>
    <xdr:to>
      <xdr:col>15</xdr:col>
      <xdr:colOff>350072</xdr:colOff>
      <xdr:row>14</xdr:row>
      <xdr:rowOff>172622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D5EA65-E838-413C-9114-F97D81E27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58908</xdr:colOff>
      <xdr:row>15</xdr:row>
      <xdr:rowOff>3224</xdr:rowOff>
    </xdr:from>
    <xdr:to>
      <xdr:col>15</xdr:col>
      <xdr:colOff>358277</xdr:colOff>
      <xdr:row>15</xdr:row>
      <xdr:rowOff>2532749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D3C8550-D5E8-4BC0-BAC2-0093D29B8C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402981</xdr:colOff>
      <xdr:row>1</xdr:row>
      <xdr:rowOff>43961</xdr:rowOff>
    </xdr:from>
    <xdr:to>
      <xdr:col>25</xdr:col>
      <xdr:colOff>771809</xdr:colOff>
      <xdr:row>14</xdr:row>
      <xdr:rowOff>161485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091485D-C838-4709-BCD3-2B0369B4D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454269</xdr:colOff>
      <xdr:row>15</xdr:row>
      <xdr:rowOff>21981</xdr:rowOff>
    </xdr:from>
    <xdr:to>
      <xdr:col>26</xdr:col>
      <xdr:colOff>33694</xdr:colOff>
      <xdr:row>16</xdr:row>
      <xdr:rowOff>24010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B3984E5-B9CF-43A9-8371-68C22EFD3C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56418</xdr:colOff>
      <xdr:row>1</xdr:row>
      <xdr:rowOff>55098</xdr:rowOff>
    </xdr:from>
    <xdr:to>
      <xdr:col>15</xdr:col>
      <xdr:colOff>350072</xdr:colOff>
      <xdr:row>15</xdr:row>
      <xdr:rowOff>18295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3194F48-A73C-4FC7-B712-0ABEFA5018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58615</xdr:colOff>
      <xdr:row>15</xdr:row>
      <xdr:rowOff>12456</xdr:rowOff>
    </xdr:from>
    <xdr:to>
      <xdr:col>15</xdr:col>
      <xdr:colOff>365604</xdr:colOff>
      <xdr:row>16</xdr:row>
      <xdr:rowOff>6866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B6DC3ED-DB06-4A38-8D03-96FE7434EE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417635</xdr:colOff>
      <xdr:row>1</xdr:row>
      <xdr:rowOff>73270</xdr:rowOff>
    </xdr:from>
    <xdr:to>
      <xdr:col>25</xdr:col>
      <xdr:colOff>786463</xdr:colOff>
      <xdr:row>15</xdr:row>
      <xdr:rowOff>34562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9663AE4-7207-4209-962D-AF86BA1C50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417635</xdr:colOff>
      <xdr:row>15</xdr:row>
      <xdr:rowOff>21981</xdr:rowOff>
    </xdr:from>
    <xdr:to>
      <xdr:col>26</xdr:col>
      <xdr:colOff>6585</xdr:colOff>
      <xdr:row>16</xdr:row>
      <xdr:rowOff>14486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AED69EF-CE0A-4162-B004-916EE2221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56418</xdr:colOff>
      <xdr:row>1</xdr:row>
      <xdr:rowOff>55098</xdr:rowOff>
    </xdr:from>
    <xdr:to>
      <xdr:col>15</xdr:col>
      <xdr:colOff>350072</xdr:colOff>
      <xdr:row>15</xdr:row>
      <xdr:rowOff>18295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D97356A-D9F6-43C1-B120-EF2F3593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56710</xdr:colOff>
      <xdr:row>15</xdr:row>
      <xdr:rowOff>21687</xdr:rowOff>
    </xdr:from>
    <xdr:to>
      <xdr:col>15</xdr:col>
      <xdr:colOff>361794</xdr:colOff>
      <xdr:row>15</xdr:row>
      <xdr:rowOff>2541687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480BAE2-6909-4328-BE07-AC638BD1F7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395654</xdr:colOff>
      <xdr:row>1</xdr:row>
      <xdr:rowOff>73269</xdr:rowOff>
    </xdr:from>
    <xdr:to>
      <xdr:col>25</xdr:col>
      <xdr:colOff>764482</xdr:colOff>
      <xdr:row>15</xdr:row>
      <xdr:rowOff>34561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667F611-5E17-4562-A8DF-7ED7309DA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432289</xdr:colOff>
      <xdr:row>15</xdr:row>
      <xdr:rowOff>80596</xdr:rowOff>
    </xdr:from>
    <xdr:to>
      <xdr:col>26</xdr:col>
      <xdr:colOff>19334</xdr:colOff>
      <xdr:row>16</xdr:row>
      <xdr:rowOff>82626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99EA94C-435E-4101-AC96-D81879562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56418</xdr:colOff>
      <xdr:row>1</xdr:row>
      <xdr:rowOff>55098</xdr:rowOff>
    </xdr:from>
    <xdr:to>
      <xdr:col>15</xdr:col>
      <xdr:colOff>350072</xdr:colOff>
      <xdr:row>14</xdr:row>
      <xdr:rowOff>172622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5B8C6B4-780E-44D5-B050-BE7D604070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58908</xdr:colOff>
      <xdr:row>15</xdr:row>
      <xdr:rowOff>3224</xdr:rowOff>
    </xdr:from>
    <xdr:to>
      <xdr:col>15</xdr:col>
      <xdr:colOff>358277</xdr:colOff>
      <xdr:row>15</xdr:row>
      <xdr:rowOff>2532749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9824473-038C-40CA-8FEB-EFCDDACD58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402981</xdr:colOff>
      <xdr:row>1</xdr:row>
      <xdr:rowOff>43961</xdr:rowOff>
    </xdr:from>
    <xdr:to>
      <xdr:col>25</xdr:col>
      <xdr:colOff>771809</xdr:colOff>
      <xdr:row>14</xdr:row>
      <xdr:rowOff>161485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7431B96-DE9B-497C-BB35-01293B134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454269</xdr:colOff>
      <xdr:row>15</xdr:row>
      <xdr:rowOff>21981</xdr:rowOff>
    </xdr:from>
    <xdr:to>
      <xdr:col>26</xdr:col>
      <xdr:colOff>33694</xdr:colOff>
      <xdr:row>16</xdr:row>
      <xdr:rowOff>24010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264FE93-CD2D-47E1-ACDA-CA4AB27C02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22799</xdr:colOff>
      <xdr:row>9</xdr:row>
      <xdr:rowOff>160693</xdr:rowOff>
    </xdr:from>
    <xdr:to>
      <xdr:col>15</xdr:col>
      <xdr:colOff>290593</xdr:colOff>
      <xdr:row>19</xdr:row>
      <xdr:rowOff>2247676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B1FB636-4A5D-453C-A65C-56253F93F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16550</xdr:colOff>
      <xdr:row>20</xdr:row>
      <xdr:rowOff>16226</xdr:rowOff>
    </xdr:from>
    <xdr:to>
      <xdr:col>15</xdr:col>
      <xdr:colOff>284344</xdr:colOff>
      <xdr:row>24</xdr:row>
      <xdr:rowOff>2726669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8BEDBF7D-9B46-4257-ADE5-29A3BC80A7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447805</xdr:colOff>
      <xdr:row>10</xdr:row>
      <xdr:rowOff>8663</xdr:rowOff>
    </xdr:from>
    <xdr:to>
      <xdr:col>25</xdr:col>
      <xdr:colOff>767818</xdr:colOff>
      <xdr:row>20</xdr:row>
      <xdr:rowOff>66674</xdr:rowOff>
    </xdr:to>
    <xdr:graphicFrame macro="">
      <xdr:nvGraphicFramePr>
        <xdr:cNvPr id="4" name="Gráfico 4">
          <a:extLst>
            <a:ext uri="{FF2B5EF4-FFF2-40B4-BE49-F238E27FC236}">
              <a16:creationId xmlns:a16="http://schemas.microsoft.com/office/drawing/2014/main" id="{65A73D37-929E-4C0F-920B-6D2837678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439477</xdr:colOff>
      <xdr:row>20</xdr:row>
      <xdr:rowOff>16490</xdr:rowOff>
    </xdr:from>
    <xdr:to>
      <xdr:col>25</xdr:col>
      <xdr:colOff>763300</xdr:colOff>
      <xdr:row>24</xdr:row>
      <xdr:rowOff>2717408</xdr:rowOff>
    </xdr:to>
    <xdr:graphicFrame macro="">
      <xdr:nvGraphicFramePr>
        <xdr:cNvPr id="5" name="Gráfico 5">
          <a:extLst>
            <a:ext uri="{FF2B5EF4-FFF2-40B4-BE49-F238E27FC236}">
              <a16:creationId xmlns:a16="http://schemas.microsoft.com/office/drawing/2014/main" id="{3703D043-B8EB-435E-8146-DB25ABABF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1680</xdr:colOff>
      <xdr:row>25</xdr:row>
      <xdr:rowOff>31563</xdr:rowOff>
    </xdr:from>
    <xdr:to>
      <xdr:col>15</xdr:col>
      <xdr:colOff>307895</xdr:colOff>
      <xdr:row>41</xdr:row>
      <xdr:rowOff>47624</xdr:rowOff>
    </xdr:to>
    <xdr:graphicFrame macro="">
      <xdr:nvGraphicFramePr>
        <xdr:cNvPr id="6" name="Gráfico 2">
          <a:extLst>
            <a:ext uri="{FF2B5EF4-FFF2-40B4-BE49-F238E27FC236}">
              <a16:creationId xmlns:a16="http://schemas.microsoft.com/office/drawing/2014/main" id="{379B6090-787A-4B67-959D-B38999408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408214</xdr:colOff>
      <xdr:row>25</xdr:row>
      <xdr:rowOff>27213</xdr:rowOff>
    </xdr:from>
    <xdr:to>
      <xdr:col>26</xdr:col>
      <xdr:colOff>8763</xdr:colOff>
      <xdr:row>41</xdr:row>
      <xdr:rowOff>22369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C54FC0C-A205-4FA4-BB49-B63D8118E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llge\Downloads\ORGT%2001%2010%202026\260601_IBI_GUIA_Simulacions_BATEC%20v2.xlsx" TargetMode="External"/><Relationship Id="rId1" Type="http://schemas.openxmlformats.org/officeDocument/2006/relationships/externalLinkPath" Target="260601_IBI_GUIA_Simulacions_BATEC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cenari Energia Ambient 1"/>
      <sheetName val="Dades"/>
    </sheetNames>
    <sheetDataSet>
      <sheetData sheetId="0">
        <row r="11">
          <cell r="B11" t="str">
            <v>Unifamiliar</v>
          </cell>
          <cell r="C11" t="str">
            <v>Plurifamiliar</v>
          </cell>
          <cell r="D11" t="str">
            <v>Terciari</v>
          </cell>
        </row>
        <row r="16">
          <cell r="A16" t="str">
            <v>Supòsit A, B i C</v>
          </cell>
        </row>
        <row r="21">
          <cell r="A21" t="str">
            <v>Supòsit E (Comunitat Energètica)</v>
          </cell>
        </row>
        <row r="26">
          <cell r="A26" t="str">
            <v>Supòsit energia ambient</v>
          </cell>
        </row>
      </sheetData>
      <sheetData sheetId="1">
        <row r="3">
          <cell r="E3" t="str">
            <v>Unifamiliar</v>
          </cell>
          <cell r="F3" t="str">
            <v>Plurifamiliar</v>
          </cell>
          <cell r="G3" t="str">
            <v>Terciari</v>
          </cell>
          <cell r="K3" t="str">
            <v>Unifamiliar</v>
          </cell>
          <cell r="L3" t="str">
            <v>Plurifamiliar</v>
          </cell>
          <cell r="M3" t="str">
            <v>Terciari</v>
          </cell>
          <cell r="Q3" t="str">
            <v>Unifamiliar</v>
          </cell>
          <cell r="R3" t="str">
            <v>Plurifamiliar</v>
          </cell>
          <cell r="S3" t="str">
            <v>Terciari</v>
          </cell>
        </row>
        <row r="4">
          <cell r="A4">
            <v>0</v>
          </cell>
          <cell r="Q4">
            <v>8.0136231593709306E-2</v>
          </cell>
          <cell r="R4">
            <v>0.14310041356019518</v>
          </cell>
          <cell r="S4">
            <v>0.2</v>
          </cell>
        </row>
        <row r="5">
          <cell r="A5">
            <v>0.5</v>
          </cell>
          <cell r="F5">
            <v>1</v>
          </cell>
          <cell r="L5">
            <v>1</v>
          </cell>
          <cell r="Q5">
            <v>7.2369186234346933E-2</v>
          </cell>
          <cell r="R5">
            <v>0.13178529539673964</v>
          </cell>
          <cell r="S5">
            <v>0.19834710743801653</v>
          </cell>
        </row>
        <row r="6">
          <cell r="A6">
            <v>1</v>
          </cell>
          <cell r="E6">
            <v>0.37333333333333335</v>
          </cell>
          <cell r="F6">
            <v>0.83333333333333337</v>
          </cell>
          <cell r="G6">
            <v>1</v>
          </cell>
          <cell r="K6">
            <v>0.93333333333333335</v>
          </cell>
          <cell r="L6">
            <v>0.83333333333333337</v>
          </cell>
          <cell r="M6">
            <v>1</v>
          </cell>
          <cell r="Q6">
            <v>0.14137439474087252</v>
          </cell>
          <cell r="R6">
            <v>0.12212845470866257</v>
          </cell>
          <cell r="S6">
            <v>0.39344262295081966</v>
          </cell>
        </row>
        <row r="7">
          <cell r="A7">
            <v>1.5</v>
          </cell>
          <cell r="E7">
            <v>0.24888888888888888</v>
          </cell>
          <cell r="F7">
            <v>0.55555555555555558</v>
          </cell>
          <cell r="G7">
            <v>1</v>
          </cell>
          <cell r="K7">
            <v>0.62222222222222223</v>
          </cell>
          <cell r="L7">
            <v>0.55555555555555558</v>
          </cell>
          <cell r="M7">
            <v>1</v>
          </cell>
          <cell r="Q7">
            <v>0.12989684025936069</v>
          </cell>
          <cell r="R7">
            <v>0.11379023907329229</v>
          </cell>
          <cell r="S7">
            <v>0.3902439024390244</v>
          </cell>
        </row>
        <row r="8">
          <cell r="A8">
            <v>2</v>
          </cell>
          <cell r="E8">
            <v>0.18666666666666668</v>
          </cell>
          <cell r="F8">
            <v>0.41666666666666669</v>
          </cell>
          <cell r="G8">
            <v>1</v>
          </cell>
          <cell r="K8">
            <v>0.46666666666666667</v>
          </cell>
          <cell r="L8">
            <v>0.41666666666666669</v>
          </cell>
          <cell r="M8">
            <v>1</v>
          </cell>
          <cell r="Q8">
            <v>0.12014297013446</v>
          </cell>
          <cell r="R8">
            <v>0.10651782575814062</v>
          </cell>
          <cell r="S8">
            <v>0.38709677419354838</v>
          </cell>
        </row>
        <row r="9">
          <cell r="A9">
            <v>2.5</v>
          </cell>
          <cell r="E9">
            <v>0.14933333333333335</v>
          </cell>
          <cell r="F9">
            <v>0.33333333333333331</v>
          </cell>
          <cell r="G9">
            <v>1</v>
          </cell>
          <cell r="K9">
            <v>0.37333333333333335</v>
          </cell>
          <cell r="L9">
            <v>0.33333333333333331</v>
          </cell>
          <cell r="M9">
            <v>1</v>
          </cell>
          <cell r="Q9">
            <v>0.11175161341391866</v>
          </cell>
          <cell r="R9">
            <v>0.10011914177871667</v>
          </cell>
          <cell r="S9">
            <v>0.38400000000000001</v>
          </cell>
        </row>
        <row r="10">
          <cell r="A10">
            <v>3</v>
          </cell>
          <cell r="E10">
            <v>0.12444444444444444</v>
          </cell>
          <cell r="F10">
            <v>0.27777777777777779</v>
          </cell>
          <cell r="G10">
            <v>1</v>
          </cell>
          <cell r="K10">
            <v>0.31111111111111112</v>
          </cell>
          <cell r="L10">
            <v>0.27777777777777779</v>
          </cell>
          <cell r="M10">
            <v>1</v>
          </cell>
          <cell r="Q10">
            <v>0.10445591525143409</v>
          </cell>
          <cell r="R10">
            <v>9.4445651249988188E-2</v>
          </cell>
          <cell r="S10">
            <v>0.38095238095238093</v>
          </cell>
        </row>
        <row r="11">
          <cell r="A11">
            <v>3.5</v>
          </cell>
          <cell r="E11">
            <v>0.10666666666666667</v>
          </cell>
          <cell r="F11">
            <v>0.23809523809523808</v>
          </cell>
          <cell r="G11">
            <v>1</v>
          </cell>
          <cell r="K11">
            <v>0.26666666666666666</v>
          </cell>
          <cell r="L11">
            <v>0.23809523809523808</v>
          </cell>
          <cell r="M11">
            <v>1</v>
          </cell>
          <cell r="Q11">
            <v>9.8054436554693938E-2</v>
          </cell>
          <cell r="R11">
            <v>8.9380681259552563E-2</v>
          </cell>
          <cell r="S11">
            <v>0.37795275590551181</v>
          </cell>
        </row>
        <row r="12">
          <cell r="A12">
            <v>4</v>
          </cell>
          <cell r="E12">
            <v>9.3333333333333338E-2</v>
          </cell>
          <cell r="F12">
            <v>0.20833333333333334</v>
          </cell>
          <cell r="G12">
            <v>1</v>
          </cell>
          <cell r="K12">
            <v>0.23333333333333334</v>
          </cell>
          <cell r="L12">
            <v>0.20833333333333334</v>
          </cell>
          <cell r="M12">
            <v>1</v>
          </cell>
          <cell r="Q12">
            <v>9.239226676727158E-2</v>
          </cell>
          <cell r="R12">
            <v>8.4831312934230282E-2</v>
          </cell>
          <cell r="S12">
            <v>0.375</v>
          </cell>
        </row>
        <row r="13">
          <cell r="A13">
            <v>4.5</v>
          </cell>
          <cell r="E13">
            <v>8.2962962962962961E-2</v>
          </cell>
          <cell r="F13">
            <v>0.1851851851851852</v>
          </cell>
          <cell r="G13">
            <v>1</v>
          </cell>
          <cell r="K13">
            <v>0.2074074074074074</v>
          </cell>
          <cell r="L13">
            <v>0.1851851851851852</v>
          </cell>
          <cell r="M13">
            <v>1</v>
          </cell>
          <cell r="Q13">
            <v>8.7348323276144446E-2</v>
          </cell>
          <cell r="R13">
            <v>8.0722628974580449E-2</v>
          </cell>
          <cell r="S13">
            <v>0.37209302325581395</v>
          </cell>
        </row>
        <row r="14">
          <cell r="A14">
            <v>5</v>
          </cell>
          <cell r="E14">
            <v>7.4666666666666673E-2</v>
          </cell>
          <cell r="F14">
            <v>0.16666666666666666</v>
          </cell>
          <cell r="G14">
            <v>1</v>
          </cell>
          <cell r="K14">
            <v>0.18666666666666668</v>
          </cell>
          <cell r="L14">
            <v>0.16666666666666666</v>
          </cell>
          <cell r="M14">
            <v>1</v>
          </cell>
          <cell r="Q14">
            <v>8.2826595619853532E-2</v>
          </cell>
          <cell r="R14">
            <v>7.6993555639392974E-2</v>
          </cell>
          <cell r="S14">
            <v>0.36923076923076925</v>
          </cell>
        </row>
        <row r="15">
          <cell r="A15">
            <v>5.5</v>
          </cell>
          <cell r="E15">
            <v>6.7878787878787886E-2</v>
          </cell>
          <cell r="F15">
            <v>0.15151515151515152</v>
          </cell>
          <cell r="G15">
            <v>1</v>
          </cell>
          <cell r="K15">
            <v>0.16969696969696971</v>
          </cell>
          <cell r="L15">
            <v>0.15151515151515152</v>
          </cell>
          <cell r="M15">
            <v>1</v>
          </cell>
          <cell r="Q15">
            <v>7.8749975390632693E-2</v>
          </cell>
          <cell r="R15">
            <v>7.3593806345257987E-2</v>
          </cell>
          <cell r="S15">
            <v>0.36641221374045801</v>
          </cell>
        </row>
        <row r="16">
          <cell r="A16">
            <v>6</v>
          </cell>
          <cell r="E16">
            <v>6.222222222222222E-2</v>
          </cell>
          <cell r="F16">
            <v>0.1388888888888889</v>
          </cell>
          <cell r="G16">
            <v>1</v>
          </cell>
          <cell r="K16">
            <v>0.15555555555555556</v>
          </cell>
          <cell r="L16">
            <v>0.1388888888888889</v>
          </cell>
          <cell r="M16">
            <v>1</v>
          </cell>
          <cell r="Q16">
            <v>7.505582276818383E-2</v>
          </cell>
          <cell r="R16">
            <v>7.0481600778116882E-2</v>
          </cell>
          <cell r="S16">
            <v>0.36363636363636365</v>
          </cell>
        </row>
        <row r="17">
          <cell r="A17">
            <v>6.5</v>
          </cell>
          <cell r="E17">
            <v>5.7435897435897436E-2</v>
          </cell>
          <cell r="F17">
            <v>0.12820512820512819</v>
          </cell>
          <cell r="G17">
            <v>1</v>
          </cell>
          <cell r="K17">
            <v>0.14358974358974358</v>
          </cell>
          <cell r="L17">
            <v>0.12820512820512819</v>
          </cell>
          <cell r="M17">
            <v>1</v>
          </cell>
          <cell r="Q17">
            <v>7.1692724980732592E-2</v>
          </cell>
          <cell r="R17">
            <v>6.7621939261974157E-2</v>
          </cell>
          <cell r="S17">
            <v>0.36090225563909772</v>
          </cell>
        </row>
        <row r="18">
          <cell r="A18">
            <v>7</v>
          </cell>
          <cell r="E18">
            <v>5.3333333333333337E-2</v>
          </cell>
          <cell r="F18">
            <v>0.11904761904761904</v>
          </cell>
          <cell r="G18">
            <v>1</v>
          </cell>
          <cell r="K18">
            <v>0.13333333333333333</v>
          </cell>
          <cell r="L18">
            <v>0.11904761904761904</v>
          </cell>
          <cell r="M18">
            <v>1</v>
          </cell>
          <cell r="Q18">
            <v>6.8618088871861438E-2</v>
          </cell>
          <cell r="R18">
            <v>6.4985280833891115E-2</v>
          </cell>
          <cell r="S18">
            <v>0.35820895522388058</v>
          </cell>
        </row>
        <row r="19">
          <cell r="A19">
            <v>7.5</v>
          </cell>
          <cell r="E19">
            <v>4.9777777777777775E-2</v>
          </cell>
          <cell r="F19">
            <v>0.1111111111111111</v>
          </cell>
          <cell r="G19">
            <v>1</v>
          </cell>
          <cell r="K19">
            <v>0.12444444444444444</v>
          </cell>
          <cell r="L19">
            <v>0.1111111111111111</v>
          </cell>
          <cell r="M19">
            <v>1</v>
          </cell>
          <cell r="Q19">
            <v>6.5796327468321814E-2</v>
          </cell>
          <cell r="R19">
            <v>6.2546518973486523E-2</v>
          </cell>
          <cell r="S19">
            <v>0.35555555555555557</v>
          </cell>
        </row>
        <row r="20">
          <cell r="A20">
            <v>8</v>
          </cell>
          <cell r="E20">
            <v>4.6666666666666669E-2</v>
          </cell>
          <cell r="F20">
            <v>0.10416666666666667</v>
          </cell>
          <cell r="G20">
            <v>1</v>
          </cell>
          <cell r="K20">
            <v>0.11666666666666667</v>
          </cell>
          <cell r="L20">
            <v>0.10416666666666667</v>
          </cell>
          <cell r="M20">
            <v>1</v>
          </cell>
          <cell r="Q20">
            <v>6.319747631411253E-2</v>
          </cell>
          <cell r="R20">
            <v>6.0284179622741609E-2</v>
          </cell>
          <cell r="S20">
            <v>0.35294117647058826</v>
          </cell>
        </row>
        <row r="21">
          <cell r="A21">
            <v>8.5</v>
          </cell>
          <cell r="E21">
            <v>4.3921568627450981E-2</v>
          </cell>
          <cell r="F21">
            <v>9.8039215686274508E-2</v>
          </cell>
          <cell r="G21">
            <v>1</v>
          </cell>
          <cell r="K21">
            <v>0.10980392156862745</v>
          </cell>
          <cell r="L21">
            <v>9.8039215686274508E-2</v>
          </cell>
          <cell r="M21">
            <v>1</v>
          </cell>
          <cell r="Q21">
            <v>6.0796125260283412E-2</v>
          </cell>
          <cell r="R21">
            <v>5.8179787178338507E-2</v>
          </cell>
          <cell r="S21">
            <v>0.35036496350364965</v>
          </cell>
        </row>
        <row r="22">
          <cell r="A22">
            <v>9</v>
          </cell>
          <cell r="E22">
            <v>4.148148148148148E-2</v>
          </cell>
          <cell r="F22">
            <v>9.2592592592592601E-2</v>
          </cell>
          <cell r="G22">
            <v>1</v>
          </cell>
          <cell r="K22">
            <v>0.1037037037037037</v>
          </cell>
          <cell r="L22">
            <v>9.2592592592592601E-2</v>
          </cell>
          <cell r="M22">
            <v>1</v>
          </cell>
          <cell r="Q22">
            <v>5.8570584876098813E-2</v>
          </cell>
          <cell r="R22">
            <v>5.6217358796049048E-2</v>
          </cell>
          <cell r="S22">
            <v>0.34782608695652173</v>
          </cell>
        </row>
        <row r="23">
          <cell r="A23">
            <v>9.5</v>
          </cell>
          <cell r="E23">
            <v>3.9298245614035089E-2</v>
          </cell>
          <cell r="F23">
            <v>8.771929824561403E-2</v>
          </cell>
          <cell r="G23">
            <v>1</v>
          </cell>
          <cell r="K23">
            <v>9.8245614035087719E-2</v>
          </cell>
          <cell r="L23">
            <v>8.771929824561403E-2</v>
          </cell>
          <cell r="M23">
            <v>1</v>
          </cell>
          <cell r="Q23">
            <v>5.6502229483805053E-2</v>
          </cell>
          <cell r="R23">
            <v>5.43829976995992E-2</v>
          </cell>
          <cell r="S23">
            <v>0.34532374100719426</v>
          </cell>
        </row>
        <row r="24">
          <cell r="A24">
            <v>10</v>
          </cell>
          <cell r="E24">
            <v>3.7333333333333336E-2</v>
          </cell>
          <cell r="F24">
            <v>8.3333333333333329E-2</v>
          </cell>
          <cell r="G24">
            <v>1</v>
          </cell>
          <cell r="K24">
            <v>9.3333333333333338E-2</v>
          </cell>
          <cell r="L24">
            <v>8.3333333333333329E-2</v>
          </cell>
          <cell r="M24">
            <v>1</v>
          </cell>
          <cell r="Q24">
            <v>5.4574974645376369E-2</v>
          </cell>
          <cell r="R24">
            <v>5.266456359509377E-2</v>
          </cell>
          <cell r="S24">
            <v>0.34285714285714286</v>
          </cell>
        </row>
        <row r="25">
          <cell r="A25">
            <v>10.5</v>
          </cell>
          <cell r="E25">
            <v>3.5555555555555556E-2</v>
          </cell>
          <cell r="F25">
            <v>7.9365079365079361E-2</v>
          </cell>
          <cell r="G25">
            <v>1</v>
          </cell>
          <cell r="K25">
            <v>8.8888888888888892E-2</v>
          </cell>
          <cell r="L25">
            <v>7.9365079365079361E-2</v>
          </cell>
          <cell r="M25">
            <v>1</v>
          </cell>
          <cell r="Q25">
            <v>5.2774858057621353E-2</v>
          </cell>
          <cell r="R25">
            <v>5.105140365834359E-2</v>
          </cell>
          <cell r="S25">
            <v>0.34042553191489361</v>
          </cell>
        </row>
        <row r="26">
          <cell r="A26">
            <v>11</v>
          </cell>
          <cell r="E26">
            <v>3.3939393939393943E-2</v>
          </cell>
          <cell r="F26">
            <v>7.575757575757576E-2</v>
          </cell>
          <cell r="G26">
            <v>1</v>
          </cell>
          <cell r="K26">
            <v>8.4848484848484854E-2</v>
          </cell>
          <cell r="L26">
            <v>7.575757575757576E-2</v>
          </cell>
          <cell r="M26">
            <v>1</v>
          </cell>
          <cell r="Q26">
            <v>5.1089700742077908E-2</v>
          </cell>
          <cell r="R26">
            <v>4.9534131493305468E-2</v>
          </cell>
          <cell r="S26">
            <v>0.3380281690140845</v>
          </cell>
        </row>
        <row r="27">
          <cell r="A27">
            <v>11.5</v>
          </cell>
          <cell r="E27">
            <v>3.2463768115942031E-2</v>
          </cell>
          <cell r="F27">
            <v>7.2463768115942045E-2</v>
          </cell>
          <cell r="G27">
            <v>1</v>
          </cell>
          <cell r="K27">
            <v>8.1159420289855067E-2</v>
          </cell>
          <cell r="L27">
            <v>7.2463768115942045E-2</v>
          </cell>
          <cell r="M27">
            <v>1</v>
          </cell>
          <cell r="Q27">
            <v>4.95088311377542E-2</v>
          </cell>
          <cell r="R27">
            <v>4.8104444369615314E-2</v>
          </cell>
          <cell r="S27">
            <v>0.33566433566433568</v>
          </cell>
        </row>
        <row r="28">
          <cell r="A28">
            <v>12</v>
          </cell>
          <cell r="E28">
            <v>3.111111111111111E-2</v>
          </cell>
          <cell r="F28">
            <v>6.9444444444444448E-2</v>
          </cell>
          <cell r="G28">
            <v>1</v>
          </cell>
          <cell r="K28">
            <v>7.7777777777777779E-2</v>
          </cell>
          <cell r="L28">
            <v>6.9444444444444448E-2</v>
          </cell>
          <cell r="M28">
            <v>1</v>
          </cell>
          <cell r="Q28">
            <v>4.8022858880827274E-2</v>
          </cell>
          <cell r="R28">
            <v>4.6754971222315214E-2</v>
          </cell>
          <cell r="S28">
            <v>0.33333333333333331</v>
          </cell>
        </row>
        <row r="29">
          <cell r="A29">
            <v>12.5</v>
          </cell>
          <cell r="E29">
            <v>2.9866666666666666E-2</v>
          </cell>
          <cell r="F29">
            <v>6.6666666666666666E-2</v>
          </cell>
          <cell r="G29">
            <v>0.96</v>
          </cell>
          <cell r="K29">
            <v>7.4666666666666673E-2</v>
          </cell>
          <cell r="L29">
            <v>6.6666666666666666E-2</v>
          </cell>
          <cell r="M29">
            <v>1</v>
          </cell>
          <cell r="Q29">
            <v>4.6623488136264921E-2</v>
          </cell>
          <cell r="R29">
            <v>4.5479145537813639E-2</v>
          </cell>
          <cell r="S29">
            <v>0.33103448275862069</v>
          </cell>
        </row>
        <row r="30">
          <cell r="A30">
            <v>13</v>
          </cell>
          <cell r="E30">
            <v>2.8717948717948718E-2</v>
          </cell>
          <cell r="F30">
            <v>6.4102564102564097E-2</v>
          </cell>
          <cell r="G30">
            <v>0.92307692307692313</v>
          </cell>
          <cell r="K30">
            <v>7.179487179487179E-2</v>
          </cell>
          <cell r="L30">
            <v>6.4102564102564097E-2</v>
          </cell>
          <cell r="M30">
            <v>1</v>
          </cell>
          <cell r="Q30">
            <v>4.5303362642092108E-2</v>
          </cell>
          <cell r="R30">
            <v>4.427109849876705E-2</v>
          </cell>
          <cell r="S30">
            <v>0.32876712328767121</v>
          </cell>
        </row>
        <row r="31">
          <cell r="A31">
            <v>13.5</v>
          </cell>
          <cell r="E31">
            <v>2.7654320987654323E-2</v>
          </cell>
          <cell r="F31">
            <v>6.1728395061728392E-2</v>
          </cell>
          <cell r="G31">
            <v>0.88888888888888884</v>
          </cell>
          <cell r="K31">
            <v>6.9135802469135796E-2</v>
          </cell>
          <cell r="L31">
            <v>6.1728395061728392E-2</v>
          </cell>
          <cell r="M31">
            <v>1</v>
          </cell>
          <cell r="Q31">
            <v>4.4055936353857281E-2</v>
          </cell>
          <cell r="R31">
            <v>4.3125568718437479E-2</v>
          </cell>
          <cell r="S31">
            <v>0.32653061224489793</v>
          </cell>
        </row>
        <row r="32">
          <cell r="A32">
            <v>14</v>
          </cell>
          <cell r="E32">
            <v>2.6666666666666668E-2</v>
          </cell>
          <cell r="F32">
            <v>5.9523809523809521E-2</v>
          </cell>
          <cell r="G32">
            <v>0.8571428571428571</v>
          </cell>
          <cell r="K32">
            <v>6.6666666666666666E-2</v>
          </cell>
          <cell r="L32">
            <v>5.9523809523809521E-2</v>
          </cell>
          <cell r="M32">
            <v>1</v>
          </cell>
          <cell r="Q32">
            <v>4.2875364887219929E-2</v>
          </cell>
          <cell r="R32">
            <v>4.2037825635506829E-2</v>
          </cell>
          <cell r="S32">
            <v>0.32432432432432434</v>
          </cell>
        </row>
        <row r="33">
          <cell r="A33">
            <v>14.5</v>
          </cell>
          <cell r="E33">
            <v>2.574712643678161E-2</v>
          </cell>
          <cell r="F33">
            <v>5.7471264367816091E-2</v>
          </cell>
          <cell r="G33">
            <v>0.82758620689655171</v>
          </cell>
          <cell r="K33">
            <v>6.4367816091954022E-2</v>
          </cell>
          <cell r="L33">
            <v>5.7471264367816091E-2</v>
          </cell>
          <cell r="M33">
            <v>1</v>
          </cell>
          <cell r="Q33">
            <v>4.1756413959169188E-2</v>
          </cell>
          <cell r="R33">
            <v>4.1003604216810659E-2</v>
          </cell>
          <cell r="S33">
            <v>0.32214765100671139</v>
          </cell>
        </row>
        <row r="34">
          <cell r="A34">
            <v>15</v>
          </cell>
          <cell r="E34">
            <v>2.4888888888888887E-2</v>
          </cell>
          <cell r="F34">
            <v>5.5555555555555552E-2</v>
          </cell>
          <cell r="G34">
            <v>0.8</v>
          </cell>
          <cell r="K34">
            <v>6.222222222222222E-2</v>
          </cell>
          <cell r="L34">
            <v>5.5555555555555552E-2</v>
          </cell>
          <cell r="M34">
            <v>1</v>
          </cell>
          <cell r="Q34">
            <v>4.069438180147246E-2</v>
          </cell>
          <cell r="R34">
            <v>4.0019049067356066E-2</v>
          </cell>
          <cell r="S34">
            <v>0.32</v>
          </cell>
        </row>
        <row r="35">
          <cell r="A35">
            <v>15.5</v>
          </cell>
          <cell r="E35">
            <v>2.4086021505376344E-2</v>
          </cell>
          <cell r="F35">
            <v>5.3763440860215062E-2</v>
          </cell>
          <cell r="G35">
            <v>0.77419354838709675</v>
          </cell>
          <cell r="K35">
            <v>6.0215053763440864E-2</v>
          </cell>
          <cell r="L35">
            <v>5.3763440860215062E-2</v>
          </cell>
          <cell r="M35">
            <v>1</v>
          </cell>
          <cell r="Q35">
            <v>3.9685033120467228E-2</v>
          </cell>
          <cell r="R35">
            <v>3.9080666403523513E-2</v>
          </cell>
          <cell r="S35">
            <v>0.31788079470198677</v>
          </cell>
        </row>
        <row r="36">
          <cell r="A36">
            <v>16</v>
          </cell>
          <cell r="E36">
            <v>2.3333333333333334E-2</v>
          </cell>
          <cell r="F36">
            <v>5.2083333333333336E-2</v>
          </cell>
          <cell r="G36">
            <v>0.75</v>
          </cell>
          <cell r="K36">
            <v>5.8333333333333334E-2</v>
          </cell>
          <cell r="L36">
            <v>5.2083333333333336E-2</v>
          </cell>
          <cell r="M36">
            <v>1</v>
          </cell>
          <cell r="Q36">
            <v>3.8724542647016115E-2</v>
          </cell>
          <cell r="R36">
            <v>3.8185282628369378E-2</v>
          </cell>
          <cell r="S36">
            <v>0.31578947368421051</v>
          </cell>
        </row>
        <row r="37">
          <cell r="A37">
            <v>16.5</v>
          </cell>
          <cell r="E37">
            <v>2.2626262626262626E-2</v>
          </cell>
          <cell r="F37">
            <v>5.0505050505050504E-2</v>
          </cell>
          <cell r="G37">
            <v>0.72727272727272729</v>
          </cell>
          <cell r="K37">
            <v>5.6565656565656569E-2</v>
          </cell>
          <cell r="L37">
            <v>5.0505050505050504E-2</v>
          </cell>
          <cell r="M37">
            <v>1</v>
          </cell>
          <cell r="Q37">
            <v>3.7809446690255565E-2</v>
          </cell>
          <cell r="R37">
            <v>3.7330008473911928E-2</v>
          </cell>
          <cell r="S37">
            <v>0.31372549019607843</v>
          </cell>
        </row>
        <row r="38">
          <cell r="A38">
            <v>17</v>
          </cell>
          <cell r="E38">
            <v>2.1960784313725491E-2</v>
          </cell>
          <cell r="F38">
            <v>4.9019607843137254E-2</v>
          </cell>
          <cell r="G38">
            <v>0.70588235294117652</v>
          </cell>
          <cell r="K38">
            <v>5.4901960784313725E-2</v>
          </cell>
          <cell r="L38">
            <v>4.9019607843137254E-2</v>
          </cell>
          <cell r="M38">
            <v>1</v>
          </cell>
          <cell r="Q38">
            <v>3.6936601401744026E-2</v>
          </cell>
          <cell r="R38">
            <v>3.6512207856696892E-2</v>
          </cell>
          <cell r="S38">
            <v>0.31168831168831168</v>
          </cell>
        </row>
        <row r="39">
          <cell r="A39">
            <v>17.5</v>
          </cell>
          <cell r="E39">
            <v>2.1333333333333333E-2</v>
          </cell>
          <cell r="F39">
            <v>4.7619047619047616E-2</v>
          </cell>
          <cell r="G39">
            <v>0.68571428571428572</v>
          </cell>
          <cell r="K39">
            <v>5.3333333333333337E-2</v>
          </cell>
          <cell r="L39">
            <v>4.7619047619047616E-2</v>
          </cell>
          <cell r="M39">
            <v>1</v>
          </cell>
          <cell r="Q39">
            <v>3.6103146690093596E-2</v>
          </cell>
          <cell r="R39">
            <v>3.5729470739349942E-2</v>
          </cell>
          <cell r="S39">
            <v>0.30967741935483872</v>
          </cell>
        </row>
        <row r="40">
          <cell r="A40">
            <v>18</v>
          </cell>
          <cell r="E40">
            <v>2.074074074074074E-2</v>
          </cell>
          <cell r="F40">
            <v>4.6296296296296301E-2</v>
          </cell>
          <cell r="G40">
            <v>0.66666666666666663</v>
          </cell>
          <cell r="K40">
            <v>5.185185185185185E-2</v>
          </cell>
          <cell r="L40">
            <v>4.6296296296296301E-2</v>
          </cell>
          <cell r="M40">
            <v>1</v>
          </cell>
          <cell r="Q40">
            <v>3.5306474913278471E-2</v>
          </cell>
          <cell r="R40">
            <v>3.4979589409579515E-2</v>
          </cell>
          <cell r="S40">
            <v>0.30769230769230771</v>
          </cell>
        </row>
        <row r="41">
          <cell r="A41">
            <v>18.5</v>
          </cell>
          <cell r="E41">
            <v>2.0180180180180179E-2</v>
          </cell>
          <cell r="F41">
            <v>4.5045045045045043E-2</v>
          </cell>
          <cell r="G41">
            <v>0.64864864864864868</v>
          </cell>
          <cell r="K41">
            <v>5.0450450450450449E-2</v>
          </cell>
          <cell r="L41">
            <v>4.5045045045045043E-2</v>
          </cell>
          <cell r="M41">
            <v>1</v>
          </cell>
          <cell r="Q41">
            <v>3.4544203626565642E-2</v>
          </cell>
          <cell r="R41">
            <v>3.4260537684878425E-2</v>
          </cell>
          <cell r="S41">
            <v>0.30573248407643311</v>
          </cell>
        </row>
        <row r="42">
          <cell r="A42">
            <v>19</v>
          </cell>
          <cell r="E42">
            <v>1.9649122807017545E-2</v>
          </cell>
          <cell r="F42">
            <v>4.3859649122807015E-2</v>
          </cell>
          <cell r="G42">
            <v>0.63157894736842102</v>
          </cell>
          <cell r="K42">
            <v>4.912280701754386E-2</v>
          </cell>
          <cell r="L42">
            <v>4.3859649122807015E-2</v>
          </cell>
          <cell r="M42">
            <v>1</v>
          </cell>
          <cell r="Q42">
            <v>3.3814151786091678E-2</v>
          </cell>
          <cell r="R42">
            <v>3.357045263041282E-2</v>
          </cell>
          <cell r="S42">
            <v>0.30379746835443039</v>
          </cell>
        </row>
        <row r="43">
          <cell r="A43">
            <v>19.5</v>
          </cell>
          <cell r="E43">
            <v>1.9145299145299145E-2</v>
          </cell>
          <cell r="F43">
            <v>4.2735042735042736E-2</v>
          </cell>
          <cell r="G43">
            <v>0.61538461538461542</v>
          </cell>
          <cell r="K43">
            <v>4.7863247863247867E-2</v>
          </cell>
          <cell r="L43">
            <v>4.2735042735042736E-2</v>
          </cell>
          <cell r="M43">
            <v>1</v>
          </cell>
          <cell r="Q43">
            <v>3.3114318907448238E-2</v>
          </cell>
          <cell r="R43">
            <v>3.290761844274568E-2</v>
          </cell>
          <cell r="S43">
            <v>0.30188679245283018</v>
          </cell>
        </row>
        <row r="44">
          <cell r="A44">
            <v>20</v>
          </cell>
          <cell r="E44">
            <v>1.8666666666666668E-2</v>
          </cell>
          <cell r="F44">
            <v>4.1666666666666664E-2</v>
          </cell>
          <cell r="G44">
            <v>0.6</v>
          </cell>
          <cell r="K44">
            <v>4.6666666666666669E-2</v>
          </cell>
          <cell r="L44">
            <v>4.1666666666666664E-2</v>
          </cell>
          <cell r="M44">
            <v>1</v>
          </cell>
          <cell r="Q44">
            <v>3.2442866759849788E-2</v>
          </cell>
          <cell r="R44">
            <v>3.2270452205846761E-2</v>
          </cell>
          <cell r="S44">
            <v>0.3</v>
          </cell>
        </row>
        <row r="45">
          <cell r="A45">
            <v>20.5</v>
          </cell>
          <cell r="E45">
            <v>1.8211382113821138E-2</v>
          </cell>
          <cell r="F45">
            <v>4.0650406504065047E-2</v>
          </cell>
          <cell r="G45">
            <v>0.58536585365853655</v>
          </cell>
          <cell r="K45">
            <v>4.5528455284552849E-2</v>
          </cell>
          <cell r="L45">
            <v>4.0650406504065047E-2</v>
          </cell>
          <cell r="M45">
            <v>0.97560975609756095</v>
          </cell>
          <cell r="Q45">
            <v>3.179810324314155E-2</v>
          </cell>
          <cell r="R45">
            <v>3.1657491270446786E-2</v>
          </cell>
          <cell r="S45">
            <v>0.29813664596273293</v>
          </cell>
        </row>
        <row r="46">
          <cell r="A46">
            <v>21</v>
          </cell>
          <cell r="E46">
            <v>1.7777777777777778E-2</v>
          </cell>
          <cell r="F46">
            <v>3.968253968253968E-2</v>
          </cell>
          <cell r="G46">
            <v>0.5714285714285714</v>
          </cell>
          <cell r="K46">
            <v>4.4444444444444446E-2</v>
          </cell>
          <cell r="L46">
            <v>3.968253968253968E-2</v>
          </cell>
          <cell r="M46">
            <v>0.95238095238095233</v>
          </cell>
          <cell r="Q46">
            <v>3.1178468149895684E-2</v>
          </cell>
          <cell r="R46">
            <v>3.1067382044917224E-2</v>
          </cell>
          <cell r="S46">
            <v>0.29629629629629628</v>
          </cell>
        </row>
        <row r="47">
          <cell r="A47">
            <v>21.5</v>
          </cell>
          <cell r="E47">
            <v>1.7364341085271316E-2</v>
          </cell>
          <cell r="F47">
            <v>3.875968992248062E-2</v>
          </cell>
          <cell r="G47">
            <v>0.55813953488372092</v>
          </cell>
          <cell r="K47">
            <v>4.3410852713178294E-2</v>
          </cell>
          <cell r="L47">
            <v>3.875968992248062E-2</v>
          </cell>
          <cell r="M47">
            <v>0.93023255813953487</v>
          </cell>
          <cell r="Q47">
            <v>3.0582520560373718E-2</v>
          </cell>
          <cell r="R47">
            <v>3.0498870016865878E-2</v>
          </cell>
          <cell r="S47">
            <v>0.29447852760736198</v>
          </cell>
        </row>
        <row r="48">
          <cell r="A48">
            <v>22</v>
          </cell>
          <cell r="E48">
            <v>1.6969696969696971E-2</v>
          </cell>
          <cell r="F48">
            <v>3.787878787878788E-2</v>
          </cell>
          <cell r="G48">
            <v>0.54545454545454541</v>
          </cell>
          <cell r="K48">
            <v>4.2424242424242427E-2</v>
          </cell>
          <cell r="L48">
            <v>3.787878787878788E-2</v>
          </cell>
          <cell r="M48">
            <v>0.90909090909090906</v>
          </cell>
          <cell r="Q48">
            <v>3.0008927655977655E-2</v>
          </cell>
          <cell r="R48">
            <v>2.9950790850632413E-2</v>
          </cell>
          <cell r="S48">
            <v>0.29268292682926828</v>
          </cell>
        </row>
        <row r="49">
          <cell r="A49">
            <v>22.5</v>
          </cell>
          <cell r="E49">
            <v>1.6592592592592593E-2</v>
          </cell>
          <cell r="F49">
            <v>3.7037037037037035E-2</v>
          </cell>
          <cell r="G49">
            <v>0.53333333333333333</v>
          </cell>
          <cell r="K49">
            <v>4.148148148148148E-2</v>
          </cell>
          <cell r="L49">
            <v>3.7037037037037035E-2</v>
          </cell>
          <cell r="M49">
            <v>0.88888888888888884</v>
          </cell>
          <cell r="Q49">
            <v>2.9456454768386351E-2</v>
          </cell>
          <cell r="R49">
            <v>2.942206242773206E-2</v>
          </cell>
          <cell r="S49">
            <v>0.29090909090909089</v>
          </cell>
        </row>
        <row r="50">
          <cell r="A50">
            <v>23</v>
          </cell>
          <cell r="E50">
            <v>1.6231884057971015E-2</v>
          </cell>
          <cell r="F50">
            <v>3.6231884057971023E-2</v>
          </cell>
          <cell r="G50">
            <v>0.52173913043478259</v>
          </cell>
          <cell r="K50">
            <v>4.0579710144927533E-2</v>
          </cell>
          <cell r="L50">
            <v>3.6231884057971023E-2</v>
          </cell>
          <cell r="M50">
            <v>0.86956521739130432</v>
          </cell>
          <cell r="Q50">
            <v>2.8923956508010731E-2</v>
          </cell>
          <cell r="R50">
            <v>2.8911677715746167E-2</v>
          </cell>
          <cell r="S50">
            <v>0.28915662650602408</v>
          </cell>
        </row>
        <row r="51">
          <cell r="A51">
            <v>23.5</v>
          </cell>
          <cell r="E51">
            <v>1.5886524822695036E-2</v>
          </cell>
          <cell r="F51">
            <v>3.5460992907801421E-2</v>
          </cell>
          <cell r="G51">
            <v>0.51063829787234039</v>
          </cell>
          <cell r="K51">
            <v>3.971631205673759E-2</v>
          </cell>
          <cell r="L51">
            <v>3.5460992907801421E-2</v>
          </cell>
          <cell r="M51">
            <v>0.85106382978723405</v>
          </cell>
          <cell r="Q51">
            <v>2.8410368837613435E-2</v>
          </cell>
          <cell r="R51">
            <v>2.8418698366777406E-2</v>
          </cell>
          <cell r="S51">
            <v>0.28742514970059879</v>
          </cell>
        </row>
        <row r="52">
          <cell r="A52">
            <v>24</v>
          </cell>
          <cell r="E52">
            <v>1.5555555555555555E-2</v>
          </cell>
          <cell r="F52">
            <v>3.4722222222222224E-2</v>
          </cell>
          <cell r="G52">
            <v>0.5</v>
          </cell>
          <cell r="K52">
            <v>3.888888888888889E-2</v>
          </cell>
          <cell r="L52">
            <v>3.4722222222222224E-2</v>
          </cell>
          <cell r="M52">
            <v>0.83333333333333337</v>
          </cell>
          <cell r="Q52">
            <v>2.7914701975663033E-2</v>
          </cell>
          <cell r="R52">
            <v>2.7942248959849782E-2</v>
          </cell>
          <cell r="S52">
            <v>0.2857142857142857</v>
          </cell>
        </row>
        <row r="53">
          <cell r="A53">
            <v>24.5</v>
          </cell>
          <cell r="E53">
            <v>1.5238095238095238E-2</v>
          </cell>
          <cell r="F53">
            <v>3.4013605442176874E-2</v>
          </cell>
          <cell r="G53">
            <v>0.48979591836734693</v>
          </cell>
          <cell r="K53">
            <v>3.8095238095238099E-2</v>
          </cell>
          <cell r="L53">
            <v>3.4013605442176874E-2</v>
          </cell>
          <cell r="M53">
            <v>0.81632653061224492</v>
          </cell>
          <cell r="Q53">
            <v>2.7436034029827541E-2</v>
          </cell>
          <cell r="R53">
            <v>2.7481511812927854E-2</v>
          </cell>
          <cell r="S53">
            <v>0.28402366863905326</v>
          </cell>
        </row>
        <row r="54">
          <cell r="A54">
            <v>25</v>
          </cell>
          <cell r="E54">
            <v>1.4933333333333333E-2</v>
          </cell>
          <cell r="F54">
            <v>3.3333333333333333E-2</v>
          </cell>
          <cell r="G54">
            <v>0.48</v>
          </cell>
          <cell r="K54">
            <v>3.7333333333333336E-2</v>
          </cell>
          <cell r="L54">
            <v>3.3333333333333333E-2</v>
          </cell>
          <cell r="M54">
            <v>0.8</v>
          </cell>
          <cell r="Q54">
            <v>2.6973505274444178E-2</v>
          </cell>
          <cell r="R54">
            <v>2.7035722299874825E-2</v>
          </cell>
          <cell r="S54">
            <v>0.28235294117647058</v>
          </cell>
        </row>
        <row r="55">
          <cell r="A55">
            <v>25.5</v>
          </cell>
          <cell r="E55">
            <v>1.4640522875816993E-2</v>
          </cell>
          <cell r="F55">
            <v>3.2679738562091505E-2</v>
          </cell>
          <cell r="G55">
            <v>0.47058823529411764</v>
          </cell>
          <cell r="K55">
            <v>3.6601307189542485E-2</v>
          </cell>
          <cell r="L55">
            <v>3.2679738562091505E-2</v>
          </cell>
          <cell r="M55">
            <v>0.78431372549019607</v>
          </cell>
          <cell r="Q55">
            <v>2.6526312997230211E-2</v>
          </cell>
          <cell r="R55">
            <v>2.6604164615928978E-2</v>
          </cell>
          <cell r="S55">
            <v>0.2807017543859649</v>
          </cell>
        </row>
        <row r="56">
          <cell r="A56">
            <v>26</v>
          </cell>
          <cell r="E56">
            <v>1.4358974358974359E-2</v>
          </cell>
          <cell r="F56">
            <v>3.2051282051282048E-2</v>
          </cell>
          <cell r="G56">
            <v>0.46153846153846156</v>
          </cell>
          <cell r="K56">
            <v>3.5897435897435895E-2</v>
          </cell>
          <cell r="L56">
            <v>3.2051282051282048E-2</v>
          </cell>
          <cell r="M56">
            <v>0.76923076923076927</v>
          </cell>
          <cell r="Q56">
            <v>2.6093706850250392E-2</v>
          </cell>
          <cell r="R56">
            <v>2.6186167942369484E-2</v>
          </cell>
          <cell r="S56">
            <v>0.27906976744186046</v>
          </cell>
        </row>
        <row r="57">
          <cell r="A57">
            <v>26.5</v>
          </cell>
          <cell r="E57">
            <v>1.4088050314465408E-2</v>
          </cell>
          <cell r="F57">
            <v>3.1446540880503152E-2</v>
          </cell>
          <cell r="G57">
            <v>0.45283018867924529</v>
          </cell>
          <cell r="K57">
            <v>3.5220125786163521E-2</v>
          </cell>
          <cell r="L57">
            <v>3.1446540880503152E-2</v>
          </cell>
          <cell r="M57">
            <v>0.75471698113207553</v>
          </cell>
          <cell r="Q57">
            <v>2.5674984648498763E-2</v>
          </cell>
          <cell r="R57">
            <v>2.578110296714714E-2</v>
          </cell>
          <cell r="S57">
            <v>0.2774566473988439</v>
          </cell>
        </row>
        <row r="58">
          <cell r="A58">
            <v>27</v>
          </cell>
          <cell r="E58">
            <v>1.3827160493827161E-2</v>
          </cell>
          <cell r="F58">
            <v>3.0864197530864196E-2</v>
          </cell>
          <cell r="G58">
            <v>0.44444444444444442</v>
          </cell>
          <cell r="K58">
            <v>3.4567901234567898E-2</v>
          </cell>
          <cell r="L58">
            <v>3.0864197530864196E-2</v>
          </cell>
          <cell r="M58">
            <v>0.7407407407407407</v>
          </cell>
          <cell r="Q58">
            <v>2.5269488566609318E-2</v>
          </cell>
          <cell r="R58">
            <v>2.5388378723523095E-2</v>
          </cell>
          <cell r="S58">
            <v>0.27586206896551724</v>
          </cell>
        </row>
        <row r="59">
          <cell r="A59">
            <v>27.5</v>
          </cell>
          <cell r="E59">
            <v>1.3575757575757576E-2</v>
          </cell>
          <cell r="F59">
            <v>3.0303030303030304E-2</v>
          </cell>
          <cell r="G59">
            <v>0.43636363636363634</v>
          </cell>
          <cell r="K59">
            <v>3.3939393939393943E-2</v>
          </cell>
          <cell r="L59">
            <v>3.0303030303030304E-2</v>
          </cell>
          <cell r="M59">
            <v>0.72727272727272729</v>
          </cell>
          <cell r="Q59">
            <v>2.4876601690365086E-2</v>
          </cell>
          <cell r="R59">
            <v>2.5007439713314712E-2</v>
          </cell>
          <cell r="S59">
            <v>0.2742857142857143</v>
          </cell>
        </row>
        <row r="60">
          <cell r="A60">
            <v>28</v>
          </cell>
          <cell r="E60">
            <v>1.3333333333333334E-2</v>
          </cell>
          <cell r="F60">
            <v>2.976190476190476E-2</v>
          </cell>
          <cell r="G60">
            <v>0.42857142857142855</v>
          </cell>
          <cell r="K60">
            <v>3.3333333333333333E-2</v>
          </cell>
          <cell r="L60">
            <v>2.976190476190476E-2</v>
          </cell>
          <cell r="M60">
            <v>0.7142857142857143</v>
          </cell>
          <cell r="Q60">
            <v>2.4495744884982271E-2</v>
          </cell>
          <cell r="R60">
            <v>2.4637763285297907E-2</v>
          </cell>
          <cell r="S60">
            <v>0.27272727272727271</v>
          </cell>
        </row>
        <row r="61">
          <cell r="A61">
            <v>28.5</v>
          </cell>
          <cell r="E61">
            <v>1.3099415204678362E-2</v>
          </cell>
          <cell r="F61">
            <v>2.923976608187135E-2</v>
          </cell>
          <cell r="G61">
            <v>0.42105263157894735</v>
          </cell>
          <cell r="K61">
            <v>3.2748538011695909E-2</v>
          </cell>
          <cell r="L61">
            <v>2.923976608187135E-2</v>
          </cell>
          <cell r="M61">
            <v>0.70175438596491224</v>
          </cell>
          <cell r="Q61">
            <v>2.4126373946732987E-2</v>
          </cell>
          <cell r="R61">
            <v>2.4278857242747302E-2</v>
          </cell>
          <cell r="S61">
            <v>0.2711864406779661</v>
          </cell>
        </row>
        <row r="62">
          <cell r="A62">
            <v>29</v>
          </cell>
          <cell r="E62">
            <v>1.2873563218390805E-2</v>
          </cell>
          <cell r="F62">
            <v>2.8735632183908046E-2</v>
          </cell>
          <cell r="G62">
            <v>0.41379310344827586</v>
          </cell>
          <cell r="K62">
            <v>3.2183908045977011E-2</v>
          </cell>
          <cell r="L62">
            <v>2.8735632183908046E-2</v>
          </cell>
          <cell r="M62">
            <v>0.68965517241379315</v>
          </cell>
          <cell r="Q62">
            <v>2.3767977008443575E-2</v>
          </cell>
          <cell r="R62">
            <v>2.3930257657084196E-2</v>
          </cell>
          <cell r="S62">
            <v>0.2696629213483146</v>
          </cell>
        </row>
        <row r="63">
          <cell r="A63">
            <v>29.5</v>
          </cell>
          <cell r="E63">
            <v>1.2655367231638417E-2</v>
          </cell>
          <cell r="F63">
            <v>2.8248587570621469E-2</v>
          </cell>
          <cell r="G63">
            <v>0.40677966101694918</v>
          </cell>
          <cell r="K63">
            <v>3.1638418079096044E-2</v>
          </cell>
          <cell r="L63">
            <v>2.8248587570621469E-2</v>
          </cell>
          <cell r="M63">
            <v>0.67796610169491522</v>
          </cell>
          <cell r="Q63">
            <v>2.3420072172855747E-2</v>
          </cell>
          <cell r="R63">
            <v>2.3591526867210375E-2</v>
          </cell>
          <cell r="S63">
            <v>0.26815642458100558</v>
          </cell>
        </row>
        <row r="64">
          <cell r="A64">
            <v>30</v>
          </cell>
          <cell r="E64">
            <v>1.2444444444444444E-2</v>
          </cell>
          <cell r="F64">
            <v>2.7777777777777776E-2</v>
          </cell>
          <cell r="G64">
            <v>0.4</v>
          </cell>
          <cell r="K64">
            <v>3.111111111111111E-2</v>
          </cell>
          <cell r="L64">
            <v>2.7777777777777776E-2</v>
          </cell>
          <cell r="M64">
            <v>0.66666666666666663</v>
          </cell>
          <cell r="Q64">
            <v>2.3082205350839904E-2</v>
          </cell>
          <cell r="R64">
            <v>2.3262251646385863E-2</v>
          </cell>
          <cell r="S64">
            <v>0.26666666666666666</v>
          </cell>
        </row>
        <row r="65">
          <cell r="A65">
            <v>30.5</v>
          </cell>
          <cell r="E65">
            <v>1.2240437158469945E-2</v>
          </cell>
          <cell r="F65">
            <v>2.7322404371584699E-2</v>
          </cell>
          <cell r="G65">
            <v>0.39344262295081966</v>
          </cell>
          <cell r="K65">
            <v>3.0601092896174863E-2</v>
          </cell>
          <cell r="L65">
            <v>2.7322404371584699E-2</v>
          </cell>
          <cell r="M65">
            <v>0.65573770491803274</v>
          </cell>
          <cell r="Q65">
            <v>2.2753948284067876E-2</v>
          </cell>
          <cell r="R65">
            <v>2.2942041520506745E-2</v>
          </cell>
          <cell r="S65">
            <v>0.26519337016574585</v>
          </cell>
        </row>
        <row r="66">
          <cell r="A66">
            <v>31</v>
          </cell>
          <cell r="E66">
            <v>1.2043010752688172E-2</v>
          </cell>
          <cell r="F66">
            <v>2.6881720430107531E-2</v>
          </cell>
          <cell r="G66">
            <v>0.38709677419354838</v>
          </cell>
          <cell r="K66">
            <v>3.0107526881720432E-2</v>
          </cell>
          <cell r="L66">
            <v>2.6881720430107531E-2</v>
          </cell>
          <cell r="M66">
            <v>0.64516129032258063</v>
          </cell>
          <cell r="Q66">
            <v>2.2434896734039908E-2</v>
          </cell>
          <cell r="R66">
            <v>2.2630527223392729E-2</v>
          </cell>
          <cell r="S66">
            <v>0.26373626373626374</v>
          </cell>
        </row>
        <row r="67">
          <cell r="A67">
            <v>31.5</v>
          </cell>
          <cell r="E67">
            <v>1.1851851851851851E-2</v>
          </cell>
          <cell r="F67">
            <v>2.6455026455026454E-2</v>
          </cell>
          <cell r="G67">
            <v>0.38095238095238093</v>
          </cell>
          <cell r="K67">
            <v>2.9629629629629631E-2</v>
          </cell>
          <cell r="L67">
            <v>2.6455026455026454E-2</v>
          </cell>
          <cell r="M67">
            <v>0.63492063492063489</v>
          </cell>
          <cell r="Q67">
            <v>2.2124668821363581E-2</v>
          </cell>
          <cell r="R67">
            <v>2.2327359276236323E-2</v>
          </cell>
          <cell r="S67">
            <v>0.26229508196721313</v>
          </cell>
        </row>
        <row r="68">
          <cell r="A68">
            <v>32</v>
          </cell>
          <cell r="E68">
            <v>1.1666666666666667E-2</v>
          </cell>
          <cell r="F68">
            <v>2.6041666666666668E-2</v>
          </cell>
          <cell r="G68">
            <v>0.375</v>
          </cell>
          <cell r="K68">
            <v>2.9166666666666667E-2</v>
          </cell>
          <cell r="L68">
            <v>2.6041666666666668E-2</v>
          </cell>
          <cell r="M68">
            <v>0.625</v>
          </cell>
          <cell r="Q68">
            <v>2.1822903500939295E-2</v>
          </cell>
          <cell r="R68">
            <v>2.2032206679724421E-2</v>
          </cell>
          <cell r="S68">
            <v>0.2608695652173913</v>
          </cell>
        </row>
        <row r="69">
          <cell r="A69">
            <v>32.5</v>
          </cell>
          <cell r="E69">
            <v>1.1487179487179488E-2</v>
          </cell>
          <cell r="F69">
            <v>2.564102564102564E-2</v>
          </cell>
          <cell r="G69">
            <v>0.36923076923076925</v>
          </cell>
          <cell r="K69">
            <v>2.8717948717948718E-2</v>
          </cell>
          <cell r="L69">
            <v>2.564102564102564E-2</v>
          </cell>
          <cell r="M69">
            <v>0.61538461538461542</v>
          </cell>
          <cell r="Q69">
            <v>2.1529259160251248E-2</v>
          </cell>
          <cell r="R69">
            <v>2.1744755708541993E-2</v>
          </cell>
          <cell r="S69">
            <v>0.25945945945945947</v>
          </cell>
        </row>
        <row r="70">
          <cell r="A70">
            <v>33</v>
          </cell>
          <cell r="E70">
            <v>1.1313131313131313E-2</v>
          </cell>
          <cell r="F70">
            <v>2.5252525252525252E-2</v>
          </cell>
          <cell r="G70">
            <v>0.36363636363636365</v>
          </cell>
          <cell r="K70">
            <v>2.8282828282828285E-2</v>
          </cell>
          <cell r="L70">
            <v>2.5252525252525252E-2</v>
          </cell>
          <cell r="M70">
            <v>0.60606060606060608</v>
          </cell>
          <cell r="Q70">
            <v>2.1243412329322458E-2</v>
          </cell>
          <cell r="R70">
            <v>2.1464708799028079E-2</v>
          </cell>
          <cell r="S70">
            <v>0.25806451612903225</v>
          </cell>
        </row>
        <row r="71">
          <cell r="A71">
            <v>33.5</v>
          </cell>
          <cell r="E71">
            <v>1.1144278606965175E-2</v>
          </cell>
          <cell r="F71">
            <v>2.4875621890547268E-2</v>
          </cell>
          <cell r="G71">
            <v>0.35820895522388058</v>
          </cell>
          <cell r="K71">
            <v>2.7860696517412936E-2</v>
          </cell>
          <cell r="L71">
            <v>2.4875621890547268E-2</v>
          </cell>
          <cell r="M71">
            <v>0.59701492537313428</v>
          </cell>
          <cell r="Q71">
            <v>2.0965056492091808E-2</v>
          </cell>
          <cell r="R71">
            <v>2.1191783521692972E-2</v>
          </cell>
          <cell r="S71">
            <v>0.25668449197860965</v>
          </cell>
        </row>
        <row r="72">
          <cell r="A72">
            <v>34</v>
          </cell>
          <cell r="E72">
            <v>1.0980392156862745E-2</v>
          </cell>
          <cell r="F72">
            <v>2.4509803921568627E-2</v>
          </cell>
          <cell r="G72">
            <v>0.35294117647058826</v>
          </cell>
          <cell r="K72">
            <v>2.7450980392156862E-2</v>
          </cell>
          <cell r="L72">
            <v>2.4509803921568627E-2</v>
          </cell>
          <cell r="M72">
            <v>0.58823529411764708</v>
          </cell>
          <cell r="Q72">
            <v>2.0693900990030715E-2</v>
          </cell>
          <cell r="R72">
            <v>2.0925711631138297E-2</v>
          </cell>
          <cell r="S72">
            <v>0.25531914893617019</v>
          </cell>
        </row>
        <row r="73">
          <cell r="A73">
            <v>34.5</v>
          </cell>
          <cell r="E73">
            <v>1.0821256038647344E-2</v>
          </cell>
          <cell r="F73">
            <v>2.4154589371980676E-2</v>
          </cell>
          <cell r="G73">
            <v>0.34782608695652173</v>
          </cell>
          <cell r="K73">
            <v>2.7053140096618359E-2</v>
          </cell>
          <cell r="L73">
            <v>2.4154589371980676E-2</v>
          </cell>
          <cell r="M73">
            <v>0.57971014492753625</v>
          </cell>
          <cell r="Q73">
            <v>2.0429670009755169E-2</v>
          </cell>
          <cell r="R73">
            <v>2.0666238186661596E-2</v>
          </cell>
          <cell r="S73">
            <v>0.25396825396825395</v>
          </cell>
        </row>
        <row r="74">
          <cell r="A74">
            <v>35</v>
          </cell>
          <cell r="E74">
            <v>1.0666666666666666E-2</v>
          </cell>
          <cell r="F74">
            <v>2.3809523809523808E-2</v>
          </cell>
          <cell r="G74">
            <v>0.34285714285714286</v>
          </cell>
          <cell r="K74">
            <v>2.6666666666666668E-2</v>
          </cell>
          <cell r="L74">
            <v>2.3809523809523808E-2</v>
          </cell>
          <cell r="M74">
            <v>0.5714285714285714</v>
          </cell>
          <cell r="Q74">
            <v>2.0172101647220202E-2</v>
          </cell>
          <cell r="R74">
            <v>2.0413120737485226E-2</v>
          </cell>
          <cell r="S74">
            <v>0.25263157894736843</v>
          </cell>
        </row>
        <row r="75">
          <cell r="A75">
            <v>35.5</v>
          </cell>
          <cell r="E75">
            <v>1.0516431924882629E-2</v>
          </cell>
          <cell r="F75">
            <v>2.3474178403755867E-2</v>
          </cell>
          <cell r="G75">
            <v>0.3380281690140845</v>
          </cell>
          <cell r="K75">
            <v>2.6291079812206571E-2</v>
          </cell>
          <cell r="L75">
            <v>2.3474178403755867E-2</v>
          </cell>
          <cell r="M75">
            <v>0.56338028169014087</v>
          </cell>
          <cell r="Q75">
            <v>1.992094704182237E-2</v>
          </cell>
          <cell r="R75">
            <v>2.0166128567136069E-2</v>
          </cell>
          <cell r="S75">
            <v>0.2513089005235602</v>
          </cell>
        </row>
        <row r="76">
          <cell r="A76">
            <v>36</v>
          </cell>
          <cell r="E76">
            <v>1.037037037037037E-2</v>
          </cell>
          <cell r="F76">
            <v>2.314814814814815E-2</v>
          </cell>
          <cell r="G76">
            <v>0.33333333333333331</v>
          </cell>
          <cell r="K76">
            <v>2.5925925925925925E-2</v>
          </cell>
          <cell r="L76">
            <v>2.314814814814815E-2</v>
          </cell>
          <cell r="M76">
            <v>0.55555555555555558</v>
          </cell>
          <cell r="Q76">
            <v>1.9675969574392382E-2</v>
          </cell>
          <cell r="R76">
            <v>1.9925041992026001E-2</v>
          </cell>
          <cell r="S76">
            <v>0.25</v>
          </cell>
        </row>
        <row r="77">
          <cell r="A77">
            <v>36.5</v>
          </cell>
          <cell r="E77">
            <v>1.0228310502283105E-2</v>
          </cell>
          <cell r="F77">
            <v>2.2831050228310501E-2</v>
          </cell>
          <cell r="G77">
            <v>0.32876712328767121</v>
          </cell>
          <cell r="K77">
            <v>2.5570776255707764E-2</v>
          </cell>
          <cell r="L77">
            <v>2.2831050228310501E-2</v>
          </cell>
          <cell r="M77">
            <v>0.54794520547945202</v>
          </cell>
          <cell r="Q77">
            <v>1.943694412364488E-2</v>
          </cell>
          <cell r="R77">
            <v>1.9689651709750906E-2</v>
          </cell>
          <cell r="S77">
            <v>0.24870466321243523</v>
          </cell>
        </row>
        <row r="78">
          <cell r="A78">
            <v>37</v>
          </cell>
          <cell r="E78">
            <v>1.0090090090090089E-2</v>
          </cell>
          <cell r="F78">
            <v>2.2522522522522521E-2</v>
          </cell>
          <cell r="G78">
            <v>0.32432432432432434</v>
          </cell>
          <cell r="K78">
            <v>2.5225225225225224E-2</v>
          </cell>
          <cell r="L78">
            <v>2.2522522522522521E-2</v>
          </cell>
          <cell r="M78">
            <v>0.54054054054054057</v>
          </cell>
          <cell r="Q78">
            <v>1.9203656376174025E-2</v>
          </cell>
          <cell r="R78">
            <v>1.9459758193044695E-2</v>
          </cell>
          <cell r="S78">
            <v>0.24742268041237114</v>
          </cell>
        </row>
        <row r="79">
          <cell r="A79">
            <v>37.5</v>
          </cell>
          <cell r="E79">
            <v>9.955555555555556E-3</v>
          </cell>
          <cell r="F79">
            <v>2.2222222222222223E-2</v>
          </cell>
          <cell r="G79">
            <v>0.32</v>
          </cell>
          <cell r="K79">
            <v>2.4888888888888887E-2</v>
          </cell>
          <cell r="L79">
            <v>2.2222222222222223E-2</v>
          </cell>
          <cell r="M79">
            <v>0.53333333333333333</v>
          </cell>
          <cell r="Q79">
            <v>1.8975902185549533E-2</v>
          </cell>
          <cell r="R79">
            <v>1.9235171125699922E-2</v>
          </cell>
          <cell r="S79">
            <v>0.24615384615384617</v>
          </cell>
        </row>
        <row r="80">
          <cell r="A80">
            <v>38</v>
          </cell>
          <cell r="E80">
            <v>9.8245614035087723E-3</v>
          </cell>
          <cell r="F80">
            <v>2.1929824561403508E-2</v>
          </cell>
          <cell r="G80">
            <v>0.31578947368421051</v>
          </cell>
          <cell r="K80">
            <v>2.456140350877193E-2</v>
          </cell>
          <cell r="L80">
            <v>2.1929824561403508E-2</v>
          </cell>
          <cell r="M80">
            <v>0.52631578947368418</v>
          </cell>
          <cell r="Q80">
            <v>1.8753486976484691E-2</v>
          </cell>
          <cell r="R80">
            <v>1.9015708877103375E-2</v>
          </cell>
          <cell r="S80">
            <v>0.24489795918367346</v>
          </cell>
        </row>
        <row r="81">
          <cell r="A81">
            <v>38.5</v>
          </cell>
          <cell r="E81">
            <v>9.696969696969697E-3</v>
          </cell>
          <cell r="F81">
            <v>2.1645021645021648E-2</v>
          </cell>
          <cell r="G81">
            <v>0.31168831168831168</v>
          </cell>
          <cell r="K81">
            <v>2.4242424242424242E-2</v>
          </cell>
          <cell r="L81">
            <v>2.1645021645021648E-2</v>
          </cell>
          <cell r="M81">
            <v>0.51948051948051943</v>
          </cell>
          <cell r="Q81">
            <v>1.8536225190421095E-2</v>
          </cell>
          <cell r="R81">
            <v>1.8801198012337348E-2</v>
          </cell>
          <cell r="S81">
            <v>0.24365482233502539</v>
          </cell>
        </row>
        <row r="82">
          <cell r="A82">
            <v>39</v>
          </cell>
          <cell r="E82">
            <v>9.5726495726495726E-3</v>
          </cell>
          <cell r="F82">
            <v>2.1367521367521368E-2</v>
          </cell>
          <cell r="G82">
            <v>0.30769230769230771</v>
          </cell>
          <cell r="K82">
            <v>2.3931623931623933E-2</v>
          </cell>
          <cell r="L82">
            <v>2.1367521367521368E-2</v>
          </cell>
          <cell r="M82">
            <v>0.51282051282051277</v>
          </cell>
          <cell r="Q82">
            <v>1.8323939769209978E-2</v>
          </cell>
          <cell r="R82">
            <v>1.8591472835069466E-2</v>
          </cell>
          <cell r="S82">
            <v>0.24242424242424243</v>
          </cell>
        </row>
        <row r="83">
          <cell r="A83">
            <v>39.5</v>
          </cell>
          <cell r="E83">
            <v>9.4514767932489443E-3</v>
          </cell>
          <cell r="F83">
            <v>2.1097046413502109E-2</v>
          </cell>
          <cell r="G83">
            <v>0.30379746835443039</v>
          </cell>
          <cell r="K83">
            <v>2.3628691983122362E-2</v>
          </cell>
          <cell r="L83">
            <v>2.1097046413502109E-2</v>
          </cell>
          <cell r="M83">
            <v>0.50632911392405067</v>
          </cell>
          <cell r="Q83">
            <v>1.8116461673870474E-2</v>
          </cell>
          <cell r="R83">
            <v>1.8386374960699125E-2</v>
          </cell>
          <cell r="S83">
            <v>0.24120603015075376</v>
          </cell>
        </row>
        <row r="84">
          <cell r="A84">
            <v>40</v>
          </cell>
          <cell r="E84">
            <v>9.3333333333333341E-3</v>
          </cell>
          <cell r="F84">
            <v>2.0833333333333332E-2</v>
          </cell>
          <cell r="G84">
            <v>0.3</v>
          </cell>
          <cell r="K84">
            <v>2.3333333333333334E-2</v>
          </cell>
          <cell r="L84">
            <v>2.0833333333333332E-2</v>
          </cell>
          <cell r="M84">
            <v>0.5</v>
          </cell>
          <cell r="Q84">
            <v>1.7913629435675888E-2</v>
          </cell>
          <cell r="R84">
            <v>1.8185752917449411E-2</v>
          </cell>
          <cell r="S84">
            <v>0.24</v>
          </cell>
        </row>
        <row r="85">
          <cell r="A85">
            <v>40.5</v>
          </cell>
          <cell r="E85">
            <v>9.2181069958847742E-3</v>
          </cell>
          <cell r="F85">
            <v>2.0576131687242798E-2</v>
          </cell>
          <cell r="G85">
            <v>0.29629629629629628</v>
          </cell>
          <cell r="K85">
            <v>2.3045267489711935E-2</v>
          </cell>
          <cell r="L85">
            <v>2.0576131687242798E-2</v>
          </cell>
          <cell r="M85">
            <v>0.49382716049382713</v>
          </cell>
          <cell r="Q85">
            <v>1.7715288737062303E-2</v>
          </cell>
          <cell r="R85">
            <v>1.7989461773293206E-2</v>
          </cell>
          <cell r="S85">
            <v>0.23880597014925373</v>
          </cell>
        </row>
        <row r="86">
          <cell r="A86">
            <v>41</v>
          </cell>
          <cell r="E86">
            <v>9.1056910569105691E-3</v>
          </cell>
          <cell r="F86">
            <v>2.0325203252032523E-2</v>
          </cell>
          <cell r="G86">
            <v>0.29268292682926828</v>
          </cell>
          <cell r="K86">
            <v>2.2764227642276424E-2</v>
          </cell>
          <cell r="L86">
            <v>2.0325203252032523E-2</v>
          </cell>
          <cell r="M86">
            <v>0.48780487804878048</v>
          </cell>
          <cell r="Q86">
            <v>1.7521292020073558E-2</v>
          </cell>
          <cell r="R86">
            <v>1.7797362786782258E-2</v>
          </cell>
          <cell r="S86">
            <v>0.23762376237623761</v>
          </cell>
        </row>
        <row r="87">
          <cell r="A87">
            <v>41.5</v>
          </cell>
          <cell r="E87">
            <v>8.9959839357429718E-3</v>
          </cell>
          <cell r="F87">
            <v>2.0080321285140562E-2</v>
          </cell>
          <cell r="G87">
            <v>0.28915662650602408</v>
          </cell>
          <cell r="K87">
            <v>2.2489959839357431E-2</v>
          </cell>
          <cell r="L87">
            <v>2.0080321285140562E-2</v>
          </cell>
          <cell r="M87">
            <v>0.48192771084337349</v>
          </cell>
          <cell r="Q87">
            <v>1.7331498120254599E-2</v>
          </cell>
          <cell r="R87">
            <v>1.7609323080011483E-2</v>
          </cell>
          <cell r="S87">
            <v>0.23645320197044334</v>
          </cell>
        </row>
        <row r="88">
          <cell r="A88">
            <v>42</v>
          </cell>
          <cell r="E88">
            <v>8.8888888888888889E-3</v>
          </cell>
          <cell r="F88">
            <v>1.984126984126984E-2</v>
          </cell>
          <cell r="G88">
            <v>0.2857142857142857</v>
          </cell>
          <cell r="K88">
            <v>2.2222222222222223E-2</v>
          </cell>
          <cell r="L88">
            <v>1.984126984126984E-2</v>
          </cell>
          <cell r="M88">
            <v>0.47619047619047616</v>
          </cell>
          <cell r="Q88">
            <v>1.7145771924084237E-2</v>
          </cell>
          <cell r="R88">
            <v>1.7425215332098468E-2</v>
          </cell>
          <cell r="S88">
            <v>0.23529411764705882</v>
          </cell>
        </row>
        <row r="89">
          <cell r="A89">
            <v>42.5</v>
          </cell>
          <cell r="E89">
            <v>8.7843137254901959E-3</v>
          </cell>
          <cell r="F89">
            <v>1.9607843137254902E-2</v>
          </cell>
          <cell r="G89">
            <v>0.28235294117647058</v>
          </cell>
          <cell r="K89">
            <v>2.1960784313725491E-2</v>
          </cell>
          <cell r="L89">
            <v>1.9607843137254902E-2</v>
          </cell>
          <cell r="M89">
            <v>0.47058823529411764</v>
          </cell>
          <cell r="Q89">
            <v>1.6963984048200331E-2</v>
          </cell>
          <cell r="R89">
            <v>1.7244917491692262E-2</v>
          </cell>
          <cell r="S89">
            <v>0.23414634146341465</v>
          </cell>
        </row>
        <row r="90">
          <cell r="A90">
            <v>43</v>
          </cell>
          <cell r="E90">
            <v>8.6821705426356581E-3</v>
          </cell>
          <cell r="F90">
            <v>1.937984496124031E-2</v>
          </cell>
          <cell r="G90">
            <v>0.27906976744186046</v>
          </cell>
          <cell r="K90">
            <v>2.1705426356589147E-2</v>
          </cell>
          <cell r="L90">
            <v>1.937984496124031E-2</v>
          </cell>
          <cell r="M90">
            <v>0.46511627906976744</v>
          </cell>
          <cell r="Q90">
            <v>1.678601053881695E-2</v>
          </cell>
          <cell r="R90">
            <v>1.7068312507147358E-2</v>
          </cell>
          <cell r="S90">
            <v>0.23300970873786409</v>
          </cell>
        </row>
        <row r="91">
          <cell r="A91">
            <v>43.5</v>
          </cell>
          <cell r="E91">
            <v>8.5823754789272032E-3</v>
          </cell>
          <cell r="F91">
            <v>1.9157088122605366E-2</v>
          </cell>
          <cell r="G91">
            <v>0.27586206896551724</v>
          </cell>
          <cell r="K91">
            <v>2.1455938697318006E-2</v>
          </cell>
          <cell r="L91">
            <v>1.9157088122605366E-2</v>
          </cell>
          <cell r="M91">
            <v>0.45977011494252873</v>
          </cell>
          <cell r="Q91">
            <v>1.6611732589866011E-2</v>
          </cell>
          <cell r="R91">
            <v>1.6895288073109294E-2</v>
          </cell>
          <cell r="S91">
            <v>0.2318840579710145</v>
          </cell>
        </row>
        <row r="92">
          <cell r="A92">
            <v>44</v>
          </cell>
          <cell r="E92">
            <v>8.4848484848484857E-3</v>
          </cell>
          <cell r="F92">
            <v>1.893939393939394E-2</v>
          </cell>
          <cell r="G92">
            <v>0.27272727272727271</v>
          </cell>
          <cell r="K92">
            <v>2.1212121212121213E-2</v>
          </cell>
          <cell r="L92">
            <v>1.893939393939394E-2</v>
          </cell>
          <cell r="M92">
            <v>0.45454545454545453</v>
          </cell>
          <cell r="Q92">
            <v>1.6441036278516633E-2</v>
          </cell>
          <cell r="R92">
            <v>1.6725736392359015E-2</v>
          </cell>
          <cell r="S92">
            <v>0.23076923076923078</v>
          </cell>
        </row>
        <row r="93">
          <cell r="A93">
            <v>44.5</v>
          </cell>
          <cell r="E93">
            <v>8.3895131086142317E-3</v>
          </cell>
          <cell r="F93">
            <v>1.8726591760299626E-2</v>
          </cell>
          <cell r="G93">
            <v>0.2696629213483146</v>
          </cell>
          <cell r="K93">
            <v>2.0973782771535582E-2</v>
          </cell>
          <cell r="L93">
            <v>1.8726591760299626E-2</v>
          </cell>
          <cell r="M93">
            <v>0.449438202247191</v>
          </cell>
          <cell r="Q93">
            <v>1.6273812316834852E-2</v>
          </cell>
          <cell r="R93">
            <v>1.6559553951854752E-2</v>
          </cell>
          <cell r="S93">
            <v>0.22966507177033493</v>
          </cell>
        </row>
        <row r="94">
          <cell r="A94">
            <v>45</v>
          </cell>
          <cell r="E94">
            <v>8.2962962962962964E-3</v>
          </cell>
          <cell r="F94">
            <v>1.8518518518518517E-2</v>
          </cell>
          <cell r="G94">
            <v>0.26666666666666666</v>
          </cell>
          <cell r="K94">
            <v>2.074074074074074E-2</v>
          </cell>
          <cell r="L94">
            <v>1.8518518518518517E-2</v>
          </cell>
          <cell r="M94">
            <v>0.44444444444444442</v>
          </cell>
          <cell r="Q94">
            <v>1.6109955818446167E-2</v>
          </cell>
          <cell r="R94">
            <v>1.6396641311993653E-2</v>
          </cell>
          <cell r="S94">
            <v>0.22857142857142856</v>
          </cell>
        </row>
        <row r="95">
          <cell r="A95">
            <v>45.5</v>
          </cell>
          <cell r="E95">
            <v>8.2051282051282051E-3</v>
          </cell>
          <cell r="F95">
            <v>1.8315018315018316E-2</v>
          </cell>
          <cell r="G95">
            <v>0.26373626373626374</v>
          </cell>
          <cell r="K95">
            <v>2.0512820512820513E-2</v>
          </cell>
          <cell r="L95">
            <v>1.8315018315018316E-2</v>
          </cell>
          <cell r="M95">
            <v>0.43956043956043955</v>
          </cell>
          <cell r="Q95">
            <v>1.5949366079154044E-2</v>
          </cell>
          <cell r="R95">
            <v>1.6236902908191679E-2</v>
          </cell>
          <cell r="S95">
            <v>0.22748815165876776</v>
          </cell>
        </row>
        <row r="96">
          <cell r="A96">
            <v>46</v>
          </cell>
          <cell r="E96">
            <v>8.1159420289855077E-3</v>
          </cell>
          <cell r="F96">
            <v>1.8115942028985511E-2</v>
          </cell>
          <cell r="G96">
            <v>0.2608695652173913</v>
          </cell>
          <cell r="K96">
            <v>2.0289855072463767E-2</v>
          </cell>
          <cell r="L96">
            <v>1.8115942028985511E-2</v>
          </cell>
          <cell r="M96">
            <v>0.43478260869565216</v>
          </cell>
          <cell r="Q96">
            <v>1.5791946370550123E-2</v>
          </cell>
          <cell r="R96">
            <v>1.6080246863949859E-2</v>
          </cell>
          <cell r="S96">
            <v>0.22641509433962265</v>
          </cell>
        </row>
        <row r="97">
          <cell r="A97">
            <v>46.5</v>
          </cell>
          <cell r="E97">
            <v>8.028673835125448E-3</v>
          </cell>
          <cell r="F97">
            <v>1.7921146953405017E-2</v>
          </cell>
          <cell r="G97">
            <v>0.25806451612903225</v>
          </cell>
          <cell r="K97">
            <v>2.007168458781362E-2</v>
          </cell>
          <cell r="L97">
            <v>1.7921146953405017E-2</v>
          </cell>
          <cell r="M97">
            <v>0.43010752688172044</v>
          </cell>
          <cell r="Q97">
            <v>1.5637603745727348E-2</v>
          </cell>
          <cell r="R97">
            <v>1.5926584814638444E-2</v>
          </cell>
          <cell r="S97">
            <v>0.22535211267605634</v>
          </cell>
        </row>
        <row r="98">
          <cell r="A98">
            <v>47</v>
          </cell>
          <cell r="E98">
            <v>7.9432624113475181E-3</v>
          </cell>
          <cell r="F98">
            <v>1.7730496453900711E-2</v>
          </cell>
          <cell r="G98">
            <v>0.25531914893617019</v>
          </cell>
          <cell r="K98">
            <v>1.9858156028368795E-2</v>
          </cell>
          <cell r="L98">
            <v>1.7730496453900711E-2</v>
          </cell>
          <cell r="M98">
            <v>0.42553191489361702</v>
          </cell>
          <cell r="Q98">
            <v>1.5486248856275996E-2</v>
          </cell>
          <cell r="R98">
            <v>1.5775831741288982E-2</v>
          </cell>
          <cell r="S98">
            <v>0.22429906542056074</v>
          </cell>
        </row>
        <row r="99">
          <cell r="A99">
            <v>47.5</v>
          </cell>
          <cell r="E99">
            <v>7.8596491228070178E-3</v>
          </cell>
          <cell r="F99">
            <v>1.7543859649122806E-2</v>
          </cell>
          <cell r="G99">
            <v>0.25263157894736843</v>
          </cell>
          <cell r="K99">
            <v>1.9649122807017545E-2</v>
          </cell>
          <cell r="L99">
            <v>1.7543859649122806E-2</v>
          </cell>
          <cell r="M99">
            <v>0.42105263157894735</v>
          </cell>
          <cell r="Q99">
            <v>1.5337795779805491E-2</v>
          </cell>
          <cell r="R99">
            <v>1.5627905813737242E-2</v>
          </cell>
          <cell r="S99">
            <v>0.22325581395348837</v>
          </cell>
        </row>
        <row r="100">
          <cell r="A100">
            <v>48</v>
          </cell>
          <cell r="E100">
            <v>7.7777777777777776E-3</v>
          </cell>
          <cell r="F100">
            <v>1.7361111111111112E-2</v>
          </cell>
          <cell r="G100">
            <v>0.25</v>
          </cell>
          <cell r="K100">
            <v>1.9444444444444445E-2</v>
          </cell>
          <cell r="L100">
            <v>1.7361111111111112E-2</v>
          </cell>
          <cell r="M100">
            <v>0.41666666666666669</v>
          </cell>
          <cell r="Q100">
            <v>1.5192161857292427E-2</v>
          </cell>
          <cell r="R100">
            <v>1.5482728242509071E-2</v>
          </cell>
          <cell r="S100">
            <v>0.22222222222222221</v>
          </cell>
        </row>
        <row r="101">
          <cell r="A101">
            <v>48.5</v>
          </cell>
          <cell r="E101">
            <v>7.6975945017182133E-3</v>
          </cell>
          <cell r="F101">
            <v>1.7182130584192441E-2</v>
          </cell>
          <cell r="G101">
            <v>0.24742268041237114</v>
          </cell>
          <cell r="K101">
            <v>1.9243986254295534E-2</v>
          </cell>
          <cell r="L101">
            <v>1.7182130584192441E-2</v>
          </cell>
          <cell r="M101">
            <v>0.41237113402061853</v>
          </cell>
          <cell r="Q101">
            <v>1.5049267539607791E-2</v>
          </cell>
          <cell r="R101">
            <v>1.534022313888578E-2</v>
          </cell>
          <cell r="S101">
            <v>0.22119815668202766</v>
          </cell>
        </row>
        <row r="102">
          <cell r="A102">
            <v>49</v>
          </cell>
          <cell r="E102">
            <v>7.619047619047619E-3</v>
          </cell>
          <cell r="F102">
            <v>1.7006802721088437E-2</v>
          </cell>
          <cell r="G102">
            <v>0.24489795918367346</v>
          </cell>
          <cell r="K102">
            <v>1.9047619047619049E-2</v>
          </cell>
          <cell r="L102">
            <v>1.7006802721088437E-2</v>
          </cell>
          <cell r="M102">
            <v>0.40816326530612246</v>
          </cell>
          <cell r="Q102">
            <v>1.4909036242624685E-2</v>
          </cell>
          <cell r="R102">
            <v>1.5200317382626947E-2</v>
          </cell>
          <cell r="S102">
            <v>0.22018348623853212</v>
          </cell>
        </row>
        <row r="103">
          <cell r="A103">
            <v>49.5</v>
          </cell>
          <cell r="E103">
            <v>7.5420875420875418E-3</v>
          </cell>
          <cell r="F103">
            <v>1.6835016835016835E-2</v>
          </cell>
          <cell r="G103">
            <v>0.24242424242424243</v>
          </cell>
          <cell r="K103">
            <v>1.8855218855218854E-2</v>
          </cell>
          <cell r="L103">
            <v>1.6835016835016835E-2</v>
          </cell>
          <cell r="M103">
            <v>0.40404040404040403</v>
          </cell>
          <cell r="Q103">
            <v>1.4771394210352038E-2</v>
          </cell>
          <cell r="R103">
            <v>1.5062940496866154E-2</v>
          </cell>
          <cell r="S103">
            <v>0.21917808219178081</v>
          </cell>
        </row>
        <row r="104">
          <cell r="A104">
            <v>50</v>
          </cell>
          <cell r="E104">
            <v>7.4666666666666666E-3</v>
          </cell>
          <cell r="F104">
            <v>1.6666666666666666E-2</v>
          </cell>
          <cell r="G104">
            <v>0.24</v>
          </cell>
          <cell r="K104">
            <v>1.8666666666666668E-2</v>
          </cell>
          <cell r="L104">
            <v>1.6666666666666666E-2</v>
          </cell>
          <cell r="M104">
            <v>0.4</v>
          </cell>
          <cell r="Q104">
            <v>1.4636270385580345E-2</v>
          </cell>
          <cell r="R104">
            <v>1.4928024529729906E-2</v>
          </cell>
          <cell r="S104">
            <v>0.21818181818181817</v>
          </cell>
        </row>
      </sheetData>
    </sheetDataSet>
  </externalBook>
</externalLink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1665-6D82-451B-B68D-867469281F5A}">
  <dimension ref="A1:P32"/>
  <sheetViews>
    <sheetView tabSelected="1" workbookViewId="0">
      <selection activeCell="B12" sqref="B12:L12"/>
    </sheetView>
  </sheetViews>
  <sheetFormatPr defaultRowHeight="14.5"/>
  <cols>
    <col min="1" max="1" width="12.81640625" style="92" customWidth="1"/>
    <col min="2" max="2" width="16.36328125" style="92" customWidth="1"/>
    <col min="3" max="9" width="8.7265625" style="92"/>
    <col min="10" max="10" width="16.81640625" style="92" customWidth="1"/>
    <col min="11" max="16384" width="8.7265625" style="92"/>
  </cols>
  <sheetData>
    <row r="1" spans="1:12">
      <c r="A1" s="91"/>
      <c r="B1" s="91"/>
    </row>
    <row r="2" spans="1:12">
      <c r="A2" s="91"/>
      <c r="B2" s="91"/>
    </row>
    <row r="3" spans="1:12">
      <c r="A3" s="91"/>
      <c r="B3" s="91"/>
    </row>
    <row r="6" spans="1:12" ht="32.5">
      <c r="B6" s="93" t="s">
        <v>37</v>
      </c>
    </row>
    <row r="7" spans="1:12" ht="32.5">
      <c r="B7" s="94" t="s">
        <v>34</v>
      </c>
      <c r="C7" s="95"/>
      <c r="D7" s="95"/>
      <c r="E7" s="95"/>
      <c r="F7" s="95"/>
    </row>
    <row r="8" spans="1:12" ht="32.5">
      <c r="B8" s="94" t="s">
        <v>35</v>
      </c>
      <c r="C8" s="95"/>
      <c r="D8" s="95"/>
      <c r="E8" s="95"/>
      <c r="F8" s="95"/>
    </row>
    <row r="9" spans="1:12" ht="32.5">
      <c r="B9" s="94" t="s">
        <v>36</v>
      </c>
      <c r="C9" s="95"/>
      <c r="D9" s="95"/>
      <c r="E9" s="95"/>
      <c r="F9" s="95"/>
    </row>
    <row r="10" spans="1:12">
      <c r="B10" s="95"/>
      <c r="C10" s="95"/>
      <c r="D10" s="95"/>
      <c r="E10" s="95"/>
      <c r="F10" s="95"/>
    </row>
    <row r="12" spans="1:12" ht="97.5" customHeight="1">
      <c r="B12" s="96" t="s">
        <v>38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</row>
    <row r="18" spans="2:16">
      <c r="B18" s="101" t="s">
        <v>49</v>
      </c>
      <c r="J18" s="97" t="s">
        <v>39</v>
      </c>
    </row>
    <row r="19" spans="2:16">
      <c r="J19" s="98">
        <v>46292</v>
      </c>
    </row>
    <row r="20" spans="2:16">
      <c r="J20" s="98"/>
    </row>
    <row r="21" spans="2:16">
      <c r="B21" s="92" t="s">
        <v>40</v>
      </c>
    </row>
    <row r="22" spans="2:16">
      <c r="B22" s="92" t="s">
        <v>41</v>
      </c>
    </row>
    <row r="24" spans="2:16">
      <c r="B24" s="100" t="s">
        <v>42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</row>
    <row r="25" spans="2:16">
      <c r="B25" s="100" t="s">
        <v>43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</row>
    <row r="26" spans="2:16">
      <c r="B26" s="100" t="s">
        <v>44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</row>
    <row r="27" spans="2:16">
      <c r="B27" s="100" t="s">
        <v>45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</row>
    <row r="28" spans="2:16">
      <c r="B28" s="100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</row>
    <row r="29" spans="2:16">
      <c r="B29" s="100" t="s">
        <v>46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</row>
    <row r="30" spans="2:16">
      <c r="B30" s="100" t="s">
        <v>47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</row>
    <row r="31" spans="2:16">
      <c r="B31" s="100" t="s">
        <v>48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</row>
    <row r="32" spans="2:16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</row>
  </sheetData>
  <mergeCells count="2">
    <mergeCell ref="A1:B3"/>
    <mergeCell ref="B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E7068-3905-4ADB-918F-35603B37A6C4}">
  <dimension ref="A1:M121"/>
  <sheetViews>
    <sheetView zoomScale="115" zoomScaleNormal="115" workbookViewId="0">
      <selection activeCell="C2" sqref="C2"/>
    </sheetView>
  </sheetViews>
  <sheetFormatPr defaultColWidth="11.54296875" defaultRowHeight="14.5"/>
  <cols>
    <col min="1" max="1" width="25.81640625" bestFit="1" customWidth="1"/>
    <col min="2" max="2" width="12.81640625" bestFit="1" customWidth="1"/>
    <col min="8" max="9" width="11.6328125" bestFit="1" customWidth="1"/>
    <col min="10" max="10" width="12.36328125" bestFit="1" customWidth="1"/>
  </cols>
  <sheetData>
    <row r="1" spans="1:4" s="24" customFormat="1">
      <c r="A1" s="24" t="s">
        <v>15</v>
      </c>
    </row>
    <row r="3" spans="1:4">
      <c r="A3" s="6" t="s">
        <v>0</v>
      </c>
    </row>
    <row r="4" spans="1:4">
      <c r="A4" s="7" t="s">
        <v>6</v>
      </c>
      <c r="B4" s="2">
        <v>1.1000000000000001</v>
      </c>
    </row>
    <row r="6" spans="1:4">
      <c r="A6" s="7" t="s">
        <v>7</v>
      </c>
      <c r="B6" s="7" t="s">
        <v>1</v>
      </c>
      <c r="C6" s="7" t="s">
        <v>2</v>
      </c>
      <c r="D6" s="7" t="s">
        <v>3</v>
      </c>
    </row>
    <row r="7" spans="1:4">
      <c r="A7" s="7" t="s">
        <v>4</v>
      </c>
      <c r="B7" s="3">
        <v>800</v>
      </c>
      <c r="C7" s="3">
        <v>400</v>
      </c>
      <c r="D7" s="3">
        <v>19000</v>
      </c>
    </row>
    <row r="8" spans="1:4">
      <c r="A8" s="32" t="s">
        <v>13</v>
      </c>
      <c r="B8" s="32"/>
      <c r="C8" s="32"/>
      <c r="D8" s="32"/>
    </row>
    <row r="9" spans="1:4">
      <c r="A9" s="7" t="s">
        <v>10</v>
      </c>
      <c r="B9" s="3">
        <v>300</v>
      </c>
      <c r="C9" s="3">
        <v>300</v>
      </c>
      <c r="D9" s="3">
        <v>4000</v>
      </c>
    </row>
    <row r="10" spans="1:4">
      <c r="A10" s="7" t="s">
        <v>11</v>
      </c>
      <c r="B10" s="4">
        <v>0.5</v>
      </c>
      <c r="C10" s="4">
        <v>0.5</v>
      </c>
      <c r="D10" s="4">
        <v>0.5</v>
      </c>
    </row>
    <row r="11" spans="1:4">
      <c r="A11" s="7" t="s">
        <v>12</v>
      </c>
      <c r="B11" s="5">
        <v>2</v>
      </c>
      <c r="C11" s="5">
        <v>5</v>
      </c>
      <c r="D11" s="5">
        <v>2</v>
      </c>
    </row>
    <row r="12" spans="1:4">
      <c r="A12" s="33" t="s">
        <v>14</v>
      </c>
      <c r="B12" s="33"/>
      <c r="C12" s="33"/>
      <c r="D12" s="33"/>
    </row>
    <row r="13" spans="1:4">
      <c r="A13" s="7" t="s">
        <v>10</v>
      </c>
      <c r="B13" s="3">
        <f>B9*2</f>
        <v>600</v>
      </c>
      <c r="C13" s="3">
        <f t="shared" ref="C13:D13" si="0">C9*2</f>
        <v>600</v>
      </c>
      <c r="D13" s="3">
        <f t="shared" si="0"/>
        <v>8000</v>
      </c>
    </row>
    <row r="14" spans="1:4">
      <c r="A14" s="7" t="s">
        <v>11</v>
      </c>
      <c r="B14" s="4">
        <v>0.5</v>
      </c>
      <c r="C14" s="4">
        <v>0.5</v>
      </c>
      <c r="D14" s="4">
        <v>0.5</v>
      </c>
    </row>
    <row r="15" spans="1:4">
      <c r="A15" s="7" t="s">
        <v>12</v>
      </c>
      <c r="B15" s="5">
        <v>2</v>
      </c>
      <c r="C15" s="5">
        <v>5</v>
      </c>
      <c r="D15" s="5">
        <v>2</v>
      </c>
    </row>
    <row r="16" spans="1:4" ht="199.75" customHeight="1">
      <c r="A16" s="34" t="s">
        <v>18</v>
      </c>
      <c r="B16" s="35"/>
      <c r="C16" s="35"/>
      <c r="D16" s="35"/>
    </row>
    <row r="17" spans="1:13" ht="15" thickBot="1">
      <c r="B17" s="1"/>
      <c r="C17" s="1"/>
      <c r="D17" s="1"/>
    </row>
    <row r="18" spans="1:13" ht="15" thickTop="1">
      <c r="A18" s="10"/>
      <c r="B18" s="36" t="str">
        <f>A8</f>
        <v>Supòsit A, B i C</v>
      </c>
      <c r="C18" s="37"/>
      <c r="D18" s="37"/>
      <c r="E18" s="37"/>
      <c r="F18" s="37"/>
      <c r="G18" s="38"/>
      <c r="H18" s="39" t="str">
        <f>A12</f>
        <v>Supòsit E (Comunitat Energètica)</v>
      </c>
      <c r="I18" s="40"/>
      <c r="J18" s="40"/>
      <c r="K18" s="40"/>
      <c r="L18" s="40"/>
      <c r="M18" s="41"/>
    </row>
    <row r="19" spans="1:13">
      <c r="A19" s="11"/>
      <c r="B19" s="26" t="s">
        <v>8</v>
      </c>
      <c r="C19" s="27"/>
      <c r="D19" s="27"/>
      <c r="E19" s="28" t="s">
        <v>9</v>
      </c>
      <c r="F19" s="28"/>
      <c r="G19" s="29"/>
      <c r="H19" s="30" t="s">
        <v>8</v>
      </c>
      <c r="I19" s="31"/>
      <c r="J19" s="9"/>
      <c r="K19" s="8" t="s">
        <v>9</v>
      </c>
      <c r="L19" s="8"/>
      <c r="M19" s="14"/>
    </row>
    <row r="20" spans="1:13" ht="29">
      <c r="A20" s="12" t="s">
        <v>5</v>
      </c>
      <c r="B20" s="15" t="str">
        <f>B6</f>
        <v>Unifamiliar</v>
      </c>
      <c r="C20" s="2" t="str">
        <f t="shared" ref="C20:D20" si="1">C6</f>
        <v>Plurifamiliar</v>
      </c>
      <c r="D20" s="2" t="str">
        <f t="shared" si="1"/>
        <v>Terciari</v>
      </c>
      <c r="E20" s="2" t="s">
        <v>1</v>
      </c>
      <c r="F20" s="2" t="s">
        <v>2</v>
      </c>
      <c r="G20" s="16" t="s">
        <v>3</v>
      </c>
      <c r="H20" s="15" t="str">
        <f t="shared" ref="H20:M20" si="2">B20</f>
        <v>Unifamiliar</v>
      </c>
      <c r="I20" s="2" t="str">
        <f t="shared" si="2"/>
        <v>Plurifamiliar</v>
      </c>
      <c r="J20" s="2" t="str">
        <f t="shared" si="2"/>
        <v>Terciari</v>
      </c>
      <c r="K20" s="2" t="str">
        <f t="shared" si="2"/>
        <v>Unifamiliar</v>
      </c>
      <c r="L20" s="2" t="str">
        <f t="shared" si="2"/>
        <v>Plurifamiliar</v>
      </c>
      <c r="M20" s="16" t="str">
        <f t="shared" si="2"/>
        <v>Terciari</v>
      </c>
    </row>
    <row r="21" spans="1:13">
      <c r="A21" s="11">
        <v>0.5</v>
      </c>
      <c r="B21" s="20">
        <f>IF($A21&lt;1,0,MIN(MIN(B$7*B$10,B$9)*B$11,$A21*$B$4*1000))</f>
        <v>0</v>
      </c>
      <c r="C21" s="21">
        <f>IF($A21&lt;0,0,MIN(MIN(C$7*C$10,C$9)*C$11,$A21*$B$4*1000))</f>
        <v>550</v>
      </c>
      <c r="D21" s="21">
        <f t="shared" ref="D21:D36" si="3">IF($A21&lt;1,0,MIN(MIN(D$7*D$10,D$9)*D$11,$A21*$B$4*1000))</f>
        <v>0</v>
      </c>
      <c r="E21" s="4">
        <f t="shared" ref="E21:E52" si="4">B21/($B$4*$A21*1000)</f>
        <v>0</v>
      </c>
      <c r="F21" s="4">
        <f t="shared" ref="F21:F52" si="5">C21/($B$4*$A21*1000)</f>
        <v>1</v>
      </c>
      <c r="G21" s="17">
        <f t="shared" ref="G21:G52" si="6">D21/($B$4*$A21*1000)</f>
        <v>0</v>
      </c>
      <c r="H21" s="20">
        <f t="shared" ref="H21:H52" si="7">IF($A21&lt;1,0,MIN(MIN(B$7*B$14,B$13)*B$15,$A21*$B$4*1000))</f>
        <v>0</v>
      </c>
      <c r="I21" s="21">
        <f>IF($A21&lt;0,0,MIN(MIN(C$7*C$14,C$13)*C$15,$A21*$B$4*1000))</f>
        <v>550</v>
      </c>
      <c r="J21" s="21">
        <f t="shared" ref="J21:J52" si="8">IF($A21&lt;1,0,MIN(MIN(D$7*D$14,D$13)*D$15,$A21*$B$4*1000))</f>
        <v>0</v>
      </c>
      <c r="K21" s="4">
        <f t="shared" ref="K21:K52" si="9">H21/($B$4*$A21*1000)</f>
        <v>0</v>
      </c>
      <c r="L21" s="4">
        <f t="shared" ref="L21:L52" si="10">I21/($B$4*$A21*1000)</f>
        <v>1</v>
      </c>
      <c r="M21" s="17">
        <f t="shared" ref="M21:M52" si="11">J21/($B$4*$A21*1000)</f>
        <v>0</v>
      </c>
    </row>
    <row r="22" spans="1:13">
      <c r="A22" s="11">
        <f>A21+0.5</f>
        <v>1</v>
      </c>
      <c r="B22" s="20">
        <f t="shared" ref="B22:D53" si="12">IF($A22&lt;1,0,MIN(MIN(B$7*B$10,B$9)*B$11,$A22*$B$4*1000))</f>
        <v>600</v>
      </c>
      <c r="C22" s="21">
        <f t="shared" ref="C22:C85" si="13">IF($A22&lt;0,0,MIN(MIN(C$7*C$10,C$9)*C$11,$A22*$B$4*1000))</f>
        <v>1000</v>
      </c>
      <c r="D22" s="21">
        <f t="shared" si="3"/>
        <v>1100</v>
      </c>
      <c r="E22" s="4">
        <f t="shared" si="4"/>
        <v>0.54545454545454541</v>
      </c>
      <c r="F22" s="4">
        <f t="shared" si="5"/>
        <v>0.90909090909090906</v>
      </c>
      <c r="G22" s="17">
        <f t="shared" si="6"/>
        <v>1</v>
      </c>
      <c r="H22" s="20">
        <f t="shared" si="7"/>
        <v>800</v>
      </c>
      <c r="I22" s="21">
        <f t="shared" ref="I22:I53" si="14">IF($A22&lt;1,0,MIN(MIN(C$7*C$14,C$13)*C$15,$A22*$B$4*1000))</f>
        <v>1000</v>
      </c>
      <c r="J22" s="21">
        <f t="shared" si="8"/>
        <v>1100</v>
      </c>
      <c r="K22" s="4">
        <f t="shared" si="9"/>
        <v>0.72727272727272729</v>
      </c>
      <c r="L22" s="4">
        <f t="shared" si="10"/>
        <v>0.90909090909090906</v>
      </c>
      <c r="M22" s="17">
        <f t="shared" si="11"/>
        <v>1</v>
      </c>
    </row>
    <row r="23" spans="1:13">
      <c r="A23" s="11">
        <f t="shared" ref="A23:A86" si="15">A22+0.5</f>
        <v>1.5</v>
      </c>
      <c r="B23" s="20">
        <f t="shared" si="12"/>
        <v>600</v>
      </c>
      <c r="C23" s="21">
        <f t="shared" si="13"/>
        <v>1000</v>
      </c>
      <c r="D23" s="21">
        <f t="shared" si="3"/>
        <v>1650.0000000000002</v>
      </c>
      <c r="E23" s="4">
        <f t="shared" si="4"/>
        <v>0.36363636363636359</v>
      </c>
      <c r="F23" s="4">
        <f t="shared" si="5"/>
        <v>0.60606060606060597</v>
      </c>
      <c r="G23" s="17">
        <f t="shared" si="6"/>
        <v>1</v>
      </c>
      <c r="H23" s="20">
        <f t="shared" si="7"/>
        <v>800</v>
      </c>
      <c r="I23" s="21">
        <f t="shared" si="14"/>
        <v>1000</v>
      </c>
      <c r="J23" s="21">
        <f t="shared" si="8"/>
        <v>1650.0000000000002</v>
      </c>
      <c r="K23" s="4">
        <f t="shared" si="9"/>
        <v>0.48484848484848481</v>
      </c>
      <c r="L23" s="4">
        <f t="shared" si="10"/>
        <v>0.60606060606060597</v>
      </c>
      <c r="M23" s="17">
        <f t="shared" si="11"/>
        <v>1</v>
      </c>
    </row>
    <row r="24" spans="1:13">
      <c r="A24" s="11">
        <f t="shared" si="15"/>
        <v>2</v>
      </c>
      <c r="B24" s="20">
        <f t="shared" si="12"/>
        <v>600</v>
      </c>
      <c r="C24" s="21">
        <f t="shared" si="13"/>
        <v>1000</v>
      </c>
      <c r="D24" s="21">
        <f t="shared" si="3"/>
        <v>2200</v>
      </c>
      <c r="E24" s="4">
        <f t="shared" si="4"/>
        <v>0.27272727272727271</v>
      </c>
      <c r="F24" s="4">
        <f t="shared" si="5"/>
        <v>0.45454545454545453</v>
      </c>
      <c r="G24" s="17">
        <f t="shared" si="6"/>
        <v>1</v>
      </c>
      <c r="H24" s="20">
        <f t="shared" si="7"/>
        <v>800</v>
      </c>
      <c r="I24" s="21">
        <f t="shared" si="14"/>
        <v>1000</v>
      </c>
      <c r="J24" s="21">
        <f t="shared" si="8"/>
        <v>2200</v>
      </c>
      <c r="K24" s="4">
        <f t="shared" si="9"/>
        <v>0.36363636363636365</v>
      </c>
      <c r="L24" s="4">
        <f t="shared" si="10"/>
        <v>0.45454545454545453</v>
      </c>
      <c r="M24" s="17">
        <f t="shared" si="11"/>
        <v>1</v>
      </c>
    </row>
    <row r="25" spans="1:13">
      <c r="A25" s="11">
        <f t="shared" si="15"/>
        <v>2.5</v>
      </c>
      <c r="B25" s="20">
        <f t="shared" si="12"/>
        <v>600</v>
      </c>
      <c r="C25" s="21">
        <f t="shared" si="13"/>
        <v>1000</v>
      </c>
      <c r="D25" s="21">
        <f t="shared" si="3"/>
        <v>2750</v>
      </c>
      <c r="E25" s="4">
        <f t="shared" si="4"/>
        <v>0.21818181818181817</v>
      </c>
      <c r="F25" s="4">
        <f t="shared" si="5"/>
        <v>0.36363636363636365</v>
      </c>
      <c r="G25" s="17">
        <f t="shared" si="6"/>
        <v>1</v>
      </c>
      <c r="H25" s="20">
        <f t="shared" si="7"/>
        <v>800</v>
      </c>
      <c r="I25" s="21">
        <f t="shared" si="14"/>
        <v>1000</v>
      </c>
      <c r="J25" s="21">
        <f t="shared" si="8"/>
        <v>2750</v>
      </c>
      <c r="K25" s="4">
        <f t="shared" si="9"/>
        <v>0.29090909090909089</v>
      </c>
      <c r="L25" s="4">
        <f t="shared" si="10"/>
        <v>0.36363636363636365</v>
      </c>
      <c r="M25" s="17">
        <f t="shared" si="11"/>
        <v>1</v>
      </c>
    </row>
    <row r="26" spans="1:13">
      <c r="A26" s="11">
        <f t="shared" si="15"/>
        <v>3</v>
      </c>
      <c r="B26" s="20">
        <f t="shared" si="12"/>
        <v>600</v>
      </c>
      <c r="C26" s="21">
        <f t="shared" si="13"/>
        <v>1000</v>
      </c>
      <c r="D26" s="21">
        <f t="shared" si="3"/>
        <v>3300.0000000000005</v>
      </c>
      <c r="E26" s="4">
        <f t="shared" si="4"/>
        <v>0.1818181818181818</v>
      </c>
      <c r="F26" s="4">
        <f t="shared" si="5"/>
        <v>0.30303030303030298</v>
      </c>
      <c r="G26" s="17">
        <f t="shared" si="6"/>
        <v>1</v>
      </c>
      <c r="H26" s="20">
        <f t="shared" si="7"/>
        <v>800</v>
      </c>
      <c r="I26" s="21">
        <f t="shared" si="14"/>
        <v>1000</v>
      </c>
      <c r="J26" s="21">
        <f t="shared" si="8"/>
        <v>3300.0000000000005</v>
      </c>
      <c r="K26" s="4">
        <f t="shared" si="9"/>
        <v>0.2424242424242424</v>
      </c>
      <c r="L26" s="4">
        <f t="shared" si="10"/>
        <v>0.30303030303030298</v>
      </c>
      <c r="M26" s="17">
        <f t="shared" si="11"/>
        <v>1</v>
      </c>
    </row>
    <row r="27" spans="1:13">
      <c r="A27" s="11">
        <f t="shared" si="15"/>
        <v>3.5</v>
      </c>
      <c r="B27" s="20">
        <f t="shared" si="12"/>
        <v>600</v>
      </c>
      <c r="C27" s="21">
        <f t="shared" si="13"/>
        <v>1000</v>
      </c>
      <c r="D27" s="21">
        <f t="shared" si="3"/>
        <v>3850.0000000000005</v>
      </c>
      <c r="E27" s="4">
        <f t="shared" si="4"/>
        <v>0.15584415584415581</v>
      </c>
      <c r="F27" s="4">
        <f t="shared" si="5"/>
        <v>0.25974025974025972</v>
      </c>
      <c r="G27" s="17">
        <f t="shared" si="6"/>
        <v>1</v>
      </c>
      <c r="H27" s="20">
        <f t="shared" si="7"/>
        <v>800</v>
      </c>
      <c r="I27" s="21">
        <f t="shared" si="14"/>
        <v>1000</v>
      </c>
      <c r="J27" s="21">
        <f t="shared" si="8"/>
        <v>3850.0000000000005</v>
      </c>
      <c r="K27" s="4">
        <f t="shared" si="9"/>
        <v>0.20779220779220778</v>
      </c>
      <c r="L27" s="4">
        <f t="shared" si="10"/>
        <v>0.25974025974025972</v>
      </c>
      <c r="M27" s="17">
        <f t="shared" si="11"/>
        <v>1</v>
      </c>
    </row>
    <row r="28" spans="1:13">
      <c r="A28" s="11">
        <f t="shared" si="15"/>
        <v>4</v>
      </c>
      <c r="B28" s="20">
        <f t="shared" si="12"/>
        <v>600</v>
      </c>
      <c r="C28" s="21">
        <f t="shared" si="13"/>
        <v>1000</v>
      </c>
      <c r="D28" s="21">
        <f t="shared" si="3"/>
        <v>4400</v>
      </c>
      <c r="E28" s="4">
        <f t="shared" si="4"/>
        <v>0.13636363636363635</v>
      </c>
      <c r="F28" s="4">
        <f t="shared" si="5"/>
        <v>0.22727272727272727</v>
      </c>
      <c r="G28" s="17">
        <f t="shared" si="6"/>
        <v>1</v>
      </c>
      <c r="H28" s="20">
        <f t="shared" si="7"/>
        <v>800</v>
      </c>
      <c r="I28" s="21">
        <f t="shared" si="14"/>
        <v>1000</v>
      </c>
      <c r="J28" s="21">
        <f t="shared" si="8"/>
        <v>4400</v>
      </c>
      <c r="K28" s="4">
        <f t="shared" si="9"/>
        <v>0.18181818181818182</v>
      </c>
      <c r="L28" s="4">
        <f t="shared" si="10"/>
        <v>0.22727272727272727</v>
      </c>
      <c r="M28" s="17">
        <f t="shared" si="11"/>
        <v>1</v>
      </c>
    </row>
    <row r="29" spans="1:13">
      <c r="A29" s="11">
        <f t="shared" si="15"/>
        <v>4.5</v>
      </c>
      <c r="B29" s="20">
        <f t="shared" si="12"/>
        <v>600</v>
      </c>
      <c r="C29" s="21">
        <f t="shared" si="13"/>
        <v>1000</v>
      </c>
      <c r="D29" s="21">
        <f t="shared" si="3"/>
        <v>4950</v>
      </c>
      <c r="E29" s="4">
        <f t="shared" si="4"/>
        <v>0.12121212121212122</v>
      </c>
      <c r="F29" s="4">
        <f t="shared" si="5"/>
        <v>0.20202020202020202</v>
      </c>
      <c r="G29" s="17">
        <f t="shared" si="6"/>
        <v>1</v>
      </c>
      <c r="H29" s="20">
        <f t="shared" si="7"/>
        <v>800</v>
      </c>
      <c r="I29" s="21">
        <f t="shared" si="14"/>
        <v>1000</v>
      </c>
      <c r="J29" s="21">
        <f t="shared" si="8"/>
        <v>4950</v>
      </c>
      <c r="K29" s="4">
        <f t="shared" si="9"/>
        <v>0.16161616161616163</v>
      </c>
      <c r="L29" s="4">
        <f t="shared" si="10"/>
        <v>0.20202020202020202</v>
      </c>
      <c r="M29" s="17">
        <f t="shared" si="11"/>
        <v>1</v>
      </c>
    </row>
    <row r="30" spans="1:13">
      <c r="A30" s="11">
        <f t="shared" si="15"/>
        <v>5</v>
      </c>
      <c r="B30" s="20">
        <f t="shared" si="12"/>
        <v>600</v>
      </c>
      <c r="C30" s="21">
        <f t="shared" si="13"/>
        <v>1000</v>
      </c>
      <c r="D30" s="21">
        <f t="shared" si="3"/>
        <v>5500</v>
      </c>
      <c r="E30" s="4">
        <f t="shared" si="4"/>
        <v>0.10909090909090909</v>
      </c>
      <c r="F30" s="4">
        <f t="shared" si="5"/>
        <v>0.18181818181818182</v>
      </c>
      <c r="G30" s="17">
        <f t="shared" si="6"/>
        <v>1</v>
      </c>
      <c r="H30" s="20">
        <f t="shared" si="7"/>
        <v>800</v>
      </c>
      <c r="I30" s="21">
        <f t="shared" si="14"/>
        <v>1000</v>
      </c>
      <c r="J30" s="21">
        <f t="shared" si="8"/>
        <v>5500</v>
      </c>
      <c r="K30" s="4">
        <f t="shared" si="9"/>
        <v>0.14545454545454545</v>
      </c>
      <c r="L30" s="4">
        <f t="shared" si="10"/>
        <v>0.18181818181818182</v>
      </c>
      <c r="M30" s="17">
        <f t="shared" si="11"/>
        <v>1</v>
      </c>
    </row>
    <row r="31" spans="1:13">
      <c r="A31" s="11">
        <f t="shared" si="15"/>
        <v>5.5</v>
      </c>
      <c r="B31" s="20">
        <f t="shared" si="12"/>
        <v>600</v>
      </c>
      <c r="C31" s="21">
        <f t="shared" si="13"/>
        <v>1000</v>
      </c>
      <c r="D31" s="21">
        <f t="shared" si="3"/>
        <v>6050.0000000000009</v>
      </c>
      <c r="E31" s="4">
        <f t="shared" si="4"/>
        <v>9.9173553719008253E-2</v>
      </c>
      <c r="F31" s="4">
        <f t="shared" si="5"/>
        <v>0.16528925619834708</v>
      </c>
      <c r="G31" s="17">
        <f t="shared" si="6"/>
        <v>1</v>
      </c>
      <c r="H31" s="20">
        <f t="shared" si="7"/>
        <v>800</v>
      </c>
      <c r="I31" s="21">
        <f t="shared" si="14"/>
        <v>1000</v>
      </c>
      <c r="J31" s="21">
        <f t="shared" si="8"/>
        <v>6050.0000000000009</v>
      </c>
      <c r="K31" s="4">
        <f t="shared" si="9"/>
        <v>0.13223140495867766</v>
      </c>
      <c r="L31" s="4">
        <f t="shared" si="10"/>
        <v>0.16528925619834708</v>
      </c>
      <c r="M31" s="17">
        <f t="shared" si="11"/>
        <v>1</v>
      </c>
    </row>
    <row r="32" spans="1:13">
      <c r="A32" s="11">
        <f t="shared" si="15"/>
        <v>6</v>
      </c>
      <c r="B32" s="20">
        <f t="shared" si="12"/>
        <v>600</v>
      </c>
      <c r="C32" s="21">
        <f t="shared" si="13"/>
        <v>1000</v>
      </c>
      <c r="D32" s="21">
        <f t="shared" si="3"/>
        <v>6600.0000000000009</v>
      </c>
      <c r="E32" s="4">
        <f t="shared" si="4"/>
        <v>9.0909090909090898E-2</v>
      </c>
      <c r="F32" s="4">
        <f t="shared" si="5"/>
        <v>0.15151515151515149</v>
      </c>
      <c r="G32" s="17">
        <f t="shared" si="6"/>
        <v>1</v>
      </c>
      <c r="H32" s="20">
        <f t="shared" si="7"/>
        <v>800</v>
      </c>
      <c r="I32" s="21">
        <f t="shared" si="14"/>
        <v>1000</v>
      </c>
      <c r="J32" s="21">
        <f t="shared" si="8"/>
        <v>6600.0000000000009</v>
      </c>
      <c r="K32" s="4">
        <f t="shared" si="9"/>
        <v>0.1212121212121212</v>
      </c>
      <c r="L32" s="4">
        <f t="shared" si="10"/>
        <v>0.15151515151515149</v>
      </c>
      <c r="M32" s="17">
        <f t="shared" si="11"/>
        <v>1</v>
      </c>
    </row>
    <row r="33" spans="1:13">
      <c r="A33" s="11">
        <f t="shared" si="15"/>
        <v>6.5</v>
      </c>
      <c r="B33" s="20">
        <f t="shared" si="12"/>
        <v>600</v>
      </c>
      <c r="C33" s="21">
        <f t="shared" si="13"/>
        <v>1000</v>
      </c>
      <c r="D33" s="21">
        <f t="shared" si="3"/>
        <v>7150</v>
      </c>
      <c r="E33" s="4">
        <f t="shared" si="4"/>
        <v>8.3916083916083919E-2</v>
      </c>
      <c r="F33" s="4">
        <f t="shared" si="5"/>
        <v>0.13986013986013987</v>
      </c>
      <c r="G33" s="17">
        <f t="shared" si="6"/>
        <v>1</v>
      </c>
      <c r="H33" s="20">
        <f t="shared" si="7"/>
        <v>800</v>
      </c>
      <c r="I33" s="21">
        <f t="shared" si="14"/>
        <v>1000</v>
      </c>
      <c r="J33" s="21">
        <f t="shared" si="8"/>
        <v>7150</v>
      </c>
      <c r="K33" s="4">
        <f t="shared" si="9"/>
        <v>0.11188811188811189</v>
      </c>
      <c r="L33" s="4">
        <f t="shared" si="10"/>
        <v>0.13986013986013987</v>
      </c>
      <c r="M33" s="17">
        <f t="shared" si="11"/>
        <v>1</v>
      </c>
    </row>
    <row r="34" spans="1:13">
      <c r="A34" s="11">
        <f t="shared" si="15"/>
        <v>7</v>
      </c>
      <c r="B34" s="20">
        <f t="shared" si="12"/>
        <v>600</v>
      </c>
      <c r="C34" s="21">
        <f t="shared" si="13"/>
        <v>1000</v>
      </c>
      <c r="D34" s="21">
        <f t="shared" si="3"/>
        <v>7700.0000000000009</v>
      </c>
      <c r="E34" s="4">
        <f t="shared" si="4"/>
        <v>7.7922077922077906E-2</v>
      </c>
      <c r="F34" s="4">
        <f t="shared" si="5"/>
        <v>0.12987012987012986</v>
      </c>
      <c r="G34" s="17">
        <f t="shared" si="6"/>
        <v>1</v>
      </c>
      <c r="H34" s="20">
        <f t="shared" si="7"/>
        <v>800</v>
      </c>
      <c r="I34" s="21">
        <f t="shared" si="14"/>
        <v>1000</v>
      </c>
      <c r="J34" s="21">
        <f t="shared" si="8"/>
        <v>7700.0000000000009</v>
      </c>
      <c r="K34" s="4">
        <f t="shared" si="9"/>
        <v>0.10389610389610389</v>
      </c>
      <c r="L34" s="4">
        <f t="shared" si="10"/>
        <v>0.12987012987012986</v>
      </c>
      <c r="M34" s="17">
        <f t="shared" si="11"/>
        <v>1</v>
      </c>
    </row>
    <row r="35" spans="1:13">
      <c r="A35" s="11">
        <f t="shared" si="15"/>
        <v>7.5</v>
      </c>
      <c r="B35" s="20">
        <f t="shared" si="12"/>
        <v>600</v>
      </c>
      <c r="C35" s="21">
        <f t="shared" si="13"/>
        <v>1000</v>
      </c>
      <c r="D35" s="21">
        <f t="shared" si="3"/>
        <v>8000</v>
      </c>
      <c r="E35" s="4">
        <f t="shared" si="4"/>
        <v>7.2727272727272724E-2</v>
      </c>
      <c r="F35" s="4">
        <f t="shared" si="5"/>
        <v>0.12121212121212122</v>
      </c>
      <c r="G35" s="17">
        <f t="shared" si="6"/>
        <v>0.96969696969696972</v>
      </c>
      <c r="H35" s="20">
        <f t="shared" si="7"/>
        <v>800</v>
      </c>
      <c r="I35" s="21">
        <f t="shared" si="14"/>
        <v>1000</v>
      </c>
      <c r="J35" s="21">
        <f t="shared" si="8"/>
        <v>8250</v>
      </c>
      <c r="K35" s="4">
        <f t="shared" si="9"/>
        <v>9.696969696969697E-2</v>
      </c>
      <c r="L35" s="4">
        <f t="shared" si="10"/>
        <v>0.12121212121212122</v>
      </c>
      <c r="M35" s="17">
        <f t="shared" si="11"/>
        <v>1</v>
      </c>
    </row>
    <row r="36" spans="1:13">
      <c r="A36" s="11">
        <f t="shared" si="15"/>
        <v>8</v>
      </c>
      <c r="B36" s="20">
        <f t="shared" si="12"/>
        <v>600</v>
      </c>
      <c r="C36" s="21">
        <f t="shared" si="13"/>
        <v>1000</v>
      </c>
      <c r="D36" s="21">
        <f t="shared" si="3"/>
        <v>8000</v>
      </c>
      <c r="E36" s="4">
        <f t="shared" si="4"/>
        <v>6.8181818181818177E-2</v>
      </c>
      <c r="F36" s="4">
        <f t="shared" si="5"/>
        <v>0.11363636363636363</v>
      </c>
      <c r="G36" s="17">
        <f t="shared" si="6"/>
        <v>0.90909090909090906</v>
      </c>
      <c r="H36" s="20">
        <f t="shared" si="7"/>
        <v>800</v>
      </c>
      <c r="I36" s="21">
        <f t="shared" si="14"/>
        <v>1000</v>
      </c>
      <c r="J36" s="21">
        <f t="shared" si="8"/>
        <v>8800</v>
      </c>
      <c r="K36" s="4">
        <f t="shared" si="9"/>
        <v>9.0909090909090912E-2</v>
      </c>
      <c r="L36" s="4">
        <f t="shared" si="10"/>
        <v>0.11363636363636363</v>
      </c>
      <c r="M36" s="17">
        <f t="shared" si="11"/>
        <v>1</v>
      </c>
    </row>
    <row r="37" spans="1:13">
      <c r="A37" s="11">
        <f t="shared" si="15"/>
        <v>8.5</v>
      </c>
      <c r="B37" s="20">
        <f t="shared" si="12"/>
        <v>600</v>
      </c>
      <c r="C37" s="21">
        <f t="shared" si="13"/>
        <v>1000</v>
      </c>
      <c r="D37" s="21">
        <f t="shared" si="12"/>
        <v>8000</v>
      </c>
      <c r="E37" s="4">
        <f t="shared" si="4"/>
        <v>6.4171122994652399E-2</v>
      </c>
      <c r="F37" s="4">
        <f t="shared" si="5"/>
        <v>0.10695187165775399</v>
      </c>
      <c r="G37" s="17">
        <f t="shared" si="6"/>
        <v>0.85561497326203195</v>
      </c>
      <c r="H37" s="20">
        <f t="shared" si="7"/>
        <v>800</v>
      </c>
      <c r="I37" s="21">
        <f t="shared" si="14"/>
        <v>1000</v>
      </c>
      <c r="J37" s="21">
        <f t="shared" si="8"/>
        <v>9350.0000000000018</v>
      </c>
      <c r="K37" s="4">
        <f t="shared" si="9"/>
        <v>8.556149732620319E-2</v>
      </c>
      <c r="L37" s="4">
        <f t="shared" si="10"/>
        <v>0.10695187165775399</v>
      </c>
      <c r="M37" s="17">
        <f t="shared" si="11"/>
        <v>1</v>
      </c>
    </row>
    <row r="38" spans="1:13">
      <c r="A38" s="11">
        <f t="shared" si="15"/>
        <v>9</v>
      </c>
      <c r="B38" s="20">
        <f t="shared" si="12"/>
        <v>600</v>
      </c>
      <c r="C38" s="21">
        <f t="shared" si="13"/>
        <v>1000</v>
      </c>
      <c r="D38" s="21">
        <f t="shared" si="12"/>
        <v>8000</v>
      </c>
      <c r="E38" s="4">
        <f t="shared" si="4"/>
        <v>6.0606060606060608E-2</v>
      </c>
      <c r="F38" s="4">
        <f t="shared" si="5"/>
        <v>0.10101010101010101</v>
      </c>
      <c r="G38" s="17">
        <f t="shared" si="6"/>
        <v>0.80808080808080807</v>
      </c>
      <c r="H38" s="20">
        <f t="shared" si="7"/>
        <v>800</v>
      </c>
      <c r="I38" s="21">
        <f t="shared" si="14"/>
        <v>1000</v>
      </c>
      <c r="J38" s="21">
        <f t="shared" si="8"/>
        <v>9900</v>
      </c>
      <c r="K38" s="4">
        <f t="shared" si="9"/>
        <v>8.0808080808080815E-2</v>
      </c>
      <c r="L38" s="4">
        <f t="shared" si="10"/>
        <v>0.10101010101010101</v>
      </c>
      <c r="M38" s="17">
        <f t="shared" si="11"/>
        <v>1</v>
      </c>
    </row>
    <row r="39" spans="1:13">
      <c r="A39" s="11">
        <f t="shared" si="15"/>
        <v>9.5</v>
      </c>
      <c r="B39" s="20">
        <f t="shared" si="12"/>
        <v>600</v>
      </c>
      <c r="C39" s="21">
        <f t="shared" si="13"/>
        <v>1000</v>
      </c>
      <c r="D39" s="21">
        <f t="shared" si="12"/>
        <v>8000</v>
      </c>
      <c r="E39" s="4">
        <f t="shared" si="4"/>
        <v>5.7416267942583719E-2</v>
      </c>
      <c r="F39" s="4">
        <f t="shared" si="5"/>
        <v>9.5693779904306206E-2</v>
      </c>
      <c r="G39" s="17">
        <f t="shared" si="6"/>
        <v>0.76555023923444965</v>
      </c>
      <c r="H39" s="20">
        <f t="shared" si="7"/>
        <v>800</v>
      </c>
      <c r="I39" s="21">
        <f t="shared" si="14"/>
        <v>1000</v>
      </c>
      <c r="J39" s="21">
        <f t="shared" si="8"/>
        <v>10450.000000000002</v>
      </c>
      <c r="K39" s="4">
        <f t="shared" si="9"/>
        <v>7.6555023923444959E-2</v>
      </c>
      <c r="L39" s="4">
        <f t="shared" si="10"/>
        <v>9.5693779904306206E-2</v>
      </c>
      <c r="M39" s="17">
        <f t="shared" si="11"/>
        <v>1</v>
      </c>
    </row>
    <row r="40" spans="1:13">
      <c r="A40" s="11">
        <f t="shared" si="15"/>
        <v>10</v>
      </c>
      <c r="B40" s="20">
        <f t="shared" si="12"/>
        <v>600</v>
      </c>
      <c r="C40" s="21">
        <f t="shared" si="13"/>
        <v>1000</v>
      </c>
      <c r="D40" s="21">
        <f t="shared" si="12"/>
        <v>8000</v>
      </c>
      <c r="E40" s="4">
        <f t="shared" si="4"/>
        <v>5.4545454545454543E-2</v>
      </c>
      <c r="F40" s="4">
        <f t="shared" si="5"/>
        <v>9.0909090909090912E-2</v>
      </c>
      <c r="G40" s="17">
        <f t="shared" si="6"/>
        <v>0.72727272727272729</v>
      </c>
      <c r="H40" s="20">
        <f t="shared" si="7"/>
        <v>800</v>
      </c>
      <c r="I40" s="21">
        <f t="shared" si="14"/>
        <v>1000</v>
      </c>
      <c r="J40" s="21">
        <f t="shared" si="8"/>
        <v>11000</v>
      </c>
      <c r="K40" s="4">
        <f t="shared" si="9"/>
        <v>7.2727272727272724E-2</v>
      </c>
      <c r="L40" s="4">
        <f t="shared" si="10"/>
        <v>9.0909090909090912E-2</v>
      </c>
      <c r="M40" s="17">
        <f t="shared" si="11"/>
        <v>1</v>
      </c>
    </row>
    <row r="41" spans="1:13">
      <c r="A41" s="11">
        <f t="shared" si="15"/>
        <v>10.5</v>
      </c>
      <c r="B41" s="20">
        <f t="shared" si="12"/>
        <v>600</v>
      </c>
      <c r="C41" s="21">
        <f t="shared" si="13"/>
        <v>1000</v>
      </c>
      <c r="D41" s="21">
        <f t="shared" si="12"/>
        <v>8000</v>
      </c>
      <c r="E41" s="4">
        <f t="shared" si="4"/>
        <v>5.1948051948051951E-2</v>
      </c>
      <c r="F41" s="4">
        <f t="shared" si="5"/>
        <v>8.6580086580086577E-2</v>
      </c>
      <c r="G41" s="17">
        <f t="shared" si="6"/>
        <v>0.69264069264069261</v>
      </c>
      <c r="H41" s="20">
        <f t="shared" si="7"/>
        <v>800</v>
      </c>
      <c r="I41" s="21">
        <f t="shared" si="14"/>
        <v>1000</v>
      </c>
      <c r="J41" s="21">
        <f t="shared" si="8"/>
        <v>11550</v>
      </c>
      <c r="K41" s="4">
        <f t="shared" si="9"/>
        <v>6.9264069264069264E-2</v>
      </c>
      <c r="L41" s="4">
        <f t="shared" si="10"/>
        <v>8.6580086580086577E-2</v>
      </c>
      <c r="M41" s="17">
        <f t="shared" si="11"/>
        <v>1</v>
      </c>
    </row>
    <row r="42" spans="1:13">
      <c r="A42" s="11">
        <f t="shared" si="15"/>
        <v>11</v>
      </c>
      <c r="B42" s="20">
        <f t="shared" si="12"/>
        <v>600</v>
      </c>
      <c r="C42" s="21">
        <f t="shared" si="13"/>
        <v>1000</v>
      </c>
      <c r="D42" s="21">
        <f t="shared" si="12"/>
        <v>8000</v>
      </c>
      <c r="E42" s="4">
        <f t="shared" si="4"/>
        <v>4.9586776859504127E-2</v>
      </c>
      <c r="F42" s="4">
        <f t="shared" si="5"/>
        <v>8.2644628099173542E-2</v>
      </c>
      <c r="G42" s="17">
        <f t="shared" si="6"/>
        <v>0.66115702479338834</v>
      </c>
      <c r="H42" s="20">
        <f t="shared" si="7"/>
        <v>800</v>
      </c>
      <c r="I42" s="21">
        <f t="shared" si="14"/>
        <v>1000</v>
      </c>
      <c r="J42" s="21">
        <f t="shared" si="8"/>
        <v>12100.000000000002</v>
      </c>
      <c r="K42" s="4">
        <f t="shared" si="9"/>
        <v>6.6115702479338831E-2</v>
      </c>
      <c r="L42" s="4">
        <f t="shared" si="10"/>
        <v>8.2644628099173542E-2</v>
      </c>
      <c r="M42" s="17">
        <f t="shared" si="11"/>
        <v>1</v>
      </c>
    </row>
    <row r="43" spans="1:13">
      <c r="A43" s="11">
        <f t="shared" si="15"/>
        <v>11.5</v>
      </c>
      <c r="B43" s="20">
        <f t="shared" si="12"/>
        <v>600</v>
      </c>
      <c r="C43" s="21">
        <f t="shared" si="13"/>
        <v>1000</v>
      </c>
      <c r="D43" s="21">
        <f t="shared" si="12"/>
        <v>8000</v>
      </c>
      <c r="E43" s="4">
        <f t="shared" si="4"/>
        <v>4.7430830039525688E-2</v>
      </c>
      <c r="F43" s="4">
        <f t="shared" si="5"/>
        <v>7.9051383399209488E-2</v>
      </c>
      <c r="G43" s="17">
        <f t="shared" si="6"/>
        <v>0.6324110671936759</v>
      </c>
      <c r="H43" s="20">
        <f t="shared" si="7"/>
        <v>800</v>
      </c>
      <c r="I43" s="21">
        <f t="shared" si="14"/>
        <v>1000</v>
      </c>
      <c r="J43" s="21">
        <f t="shared" si="8"/>
        <v>12650</v>
      </c>
      <c r="K43" s="4">
        <f t="shared" si="9"/>
        <v>6.3241106719367585E-2</v>
      </c>
      <c r="L43" s="4">
        <f t="shared" si="10"/>
        <v>7.9051383399209488E-2</v>
      </c>
      <c r="M43" s="17">
        <f t="shared" si="11"/>
        <v>1</v>
      </c>
    </row>
    <row r="44" spans="1:13">
      <c r="A44" s="11">
        <f t="shared" si="15"/>
        <v>12</v>
      </c>
      <c r="B44" s="20">
        <f t="shared" si="12"/>
        <v>600</v>
      </c>
      <c r="C44" s="21">
        <f t="shared" si="13"/>
        <v>1000</v>
      </c>
      <c r="D44" s="21">
        <f t="shared" si="12"/>
        <v>8000</v>
      </c>
      <c r="E44" s="4">
        <f t="shared" si="4"/>
        <v>4.5454545454545449E-2</v>
      </c>
      <c r="F44" s="4">
        <f t="shared" si="5"/>
        <v>7.5757575757575746E-2</v>
      </c>
      <c r="G44" s="17">
        <f t="shared" si="6"/>
        <v>0.60606060606060597</v>
      </c>
      <c r="H44" s="20">
        <f t="shared" si="7"/>
        <v>800</v>
      </c>
      <c r="I44" s="21">
        <f t="shared" si="14"/>
        <v>1000</v>
      </c>
      <c r="J44" s="21">
        <f t="shared" si="8"/>
        <v>13200.000000000002</v>
      </c>
      <c r="K44" s="4">
        <f t="shared" si="9"/>
        <v>6.0606060606060601E-2</v>
      </c>
      <c r="L44" s="4">
        <f t="shared" si="10"/>
        <v>7.5757575757575746E-2</v>
      </c>
      <c r="M44" s="17">
        <f t="shared" si="11"/>
        <v>1</v>
      </c>
    </row>
    <row r="45" spans="1:13">
      <c r="A45" s="11">
        <f t="shared" si="15"/>
        <v>12.5</v>
      </c>
      <c r="B45" s="20">
        <f t="shared" si="12"/>
        <v>600</v>
      </c>
      <c r="C45" s="21">
        <f t="shared" si="13"/>
        <v>1000</v>
      </c>
      <c r="D45" s="21">
        <f t="shared" si="12"/>
        <v>8000</v>
      </c>
      <c r="E45" s="4">
        <f t="shared" si="4"/>
        <v>4.3636363636363633E-2</v>
      </c>
      <c r="F45" s="4">
        <f t="shared" si="5"/>
        <v>7.2727272727272724E-2</v>
      </c>
      <c r="G45" s="17">
        <f t="shared" si="6"/>
        <v>0.58181818181818179</v>
      </c>
      <c r="H45" s="20">
        <f t="shared" si="7"/>
        <v>800</v>
      </c>
      <c r="I45" s="21">
        <f t="shared" si="14"/>
        <v>1000</v>
      </c>
      <c r="J45" s="21">
        <f t="shared" si="8"/>
        <v>13750.000000000002</v>
      </c>
      <c r="K45" s="4">
        <f t="shared" si="9"/>
        <v>5.8181818181818175E-2</v>
      </c>
      <c r="L45" s="4">
        <f t="shared" si="10"/>
        <v>7.2727272727272724E-2</v>
      </c>
      <c r="M45" s="17">
        <f t="shared" si="11"/>
        <v>1</v>
      </c>
    </row>
    <row r="46" spans="1:13">
      <c r="A46" s="11">
        <f t="shared" si="15"/>
        <v>13</v>
      </c>
      <c r="B46" s="20">
        <f t="shared" si="12"/>
        <v>600</v>
      </c>
      <c r="C46" s="21">
        <f t="shared" si="13"/>
        <v>1000</v>
      </c>
      <c r="D46" s="21">
        <f t="shared" si="12"/>
        <v>8000</v>
      </c>
      <c r="E46" s="4">
        <f t="shared" si="4"/>
        <v>4.195804195804196E-2</v>
      </c>
      <c r="F46" s="4">
        <f t="shared" si="5"/>
        <v>6.9930069930069935E-2</v>
      </c>
      <c r="G46" s="17">
        <f t="shared" si="6"/>
        <v>0.55944055944055948</v>
      </c>
      <c r="H46" s="20">
        <f t="shared" si="7"/>
        <v>800</v>
      </c>
      <c r="I46" s="21">
        <f t="shared" si="14"/>
        <v>1000</v>
      </c>
      <c r="J46" s="21">
        <f t="shared" si="8"/>
        <v>14300</v>
      </c>
      <c r="K46" s="4">
        <f t="shared" si="9"/>
        <v>5.5944055944055944E-2</v>
      </c>
      <c r="L46" s="4">
        <f t="shared" si="10"/>
        <v>6.9930069930069935E-2</v>
      </c>
      <c r="M46" s="17">
        <f t="shared" si="11"/>
        <v>1</v>
      </c>
    </row>
    <row r="47" spans="1:13">
      <c r="A47" s="11">
        <f t="shared" si="15"/>
        <v>13.5</v>
      </c>
      <c r="B47" s="20">
        <f t="shared" si="12"/>
        <v>600</v>
      </c>
      <c r="C47" s="21">
        <f t="shared" si="13"/>
        <v>1000</v>
      </c>
      <c r="D47" s="21">
        <f t="shared" si="12"/>
        <v>8000</v>
      </c>
      <c r="E47" s="4">
        <f t="shared" si="4"/>
        <v>4.0404040404040401E-2</v>
      </c>
      <c r="F47" s="4">
        <f t="shared" si="5"/>
        <v>6.7340067340067325E-2</v>
      </c>
      <c r="G47" s="17">
        <f t="shared" si="6"/>
        <v>0.5387205387205386</v>
      </c>
      <c r="H47" s="20">
        <f t="shared" si="7"/>
        <v>800</v>
      </c>
      <c r="I47" s="21">
        <f t="shared" si="14"/>
        <v>1000</v>
      </c>
      <c r="J47" s="21">
        <f t="shared" si="8"/>
        <v>14850.000000000002</v>
      </c>
      <c r="K47" s="4">
        <f t="shared" si="9"/>
        <v>5.3872053872053863E-2</v>
      </c>
      <c r="L47" s="4">
        <f t="shared" si="10"/>
        <v>6.7340067340067325E-2</v>
      </c>
      <c r="M47" s="17">
        <f t="shared" si="11"/>
        <v>1</v>
      </c>
    </row>
    <row r="48" spans="1:13">
      <c r="A48" s="11">
        <f t="shared" si="15"/>
        <v>14</v>
      </c>
      <c r="B48" s="20">
        <f t="shared" si="12"/>
        <v>600</v>
      </c>
      <c r="C48" s="21">
        <f t="shared" si="13"/>
        <v>1000</v>
      </c>
      <c r="D48" s="21">
        <f t="shared" si="12"/>
        <v>8000</v>
      </c>
      <c r="E48" s="4">
        <f t="shared" si="4"/>
        <v>3.8961038961038953E-2</v>
      </c>
      <c r="F48" s="4">
        <f t="shared" si="5"/>
        <v>6.4935064935064929E-2</v>
      </c>
      <c r="G48" s="17">
        <f t="shared" si="6"/>
        <v>0.51948051948051943</v>
      </c>
      <c r="H48" s="20">
        <f t="shared" si="7"/>
        <v>800</v>
      </c>
      <c r="I48" s="21">
        <f t="shared" si="14"/>
        <v>1000</v>
      </c>
      <c r="J48" s="21">
        <f t="shared" si="8"/>
        <v>15400.000000000002</v>
      </c>
      <c r="K48" s="4">
        <f t="shared" si="9"/>
        <v>5.1948051948051945E-2</v>
      </c>
      <c r="L48" s="4">
        <f t="shared" si="10"/>
        <v>6.4935064935064929E-2</v>
      </c>
      <c r="M48" s="17">
        <f t="shared" si="11"/>
        <v>1</v>
      </c>
    </row>
    <row r="49" spans="1:13">
      <c r="A49" s="11">
        <f t="shared" si="15"/>
        <v>14.5</v>
      </c>
      <c r="B49" s="20">
        <f t="shared" si="12"/>
        <v>600</v>
      </c>
      <c r="C49" s="21">
        <f t="shared" si="13"/>
        <v>1000</v>
      </c>
      <c r="D49" s="21">
        <f t="shared" si="12"/>
        <v>8000</v>
      </c>
      <c r="E49" s="4">
        <f t="shared" si="4"/>
        <v>3.7617554858934164E-2</v>
      </c>
      <c r="F49" s="4">
        <f t="shared" si="5"/>
        <v>6.2695924764890276E-2</v>
      </c>
      <c r="G49" s="17">
        <f t="shared" si="6"/>
        <v>0.50156739811912221</v>
      </c>
      <c r="H49" s="20">
        <f t="shared" si="7"/>
        <v>800</v>
      </c>
      <c r="I49" s="21">
        <f t="shared" si="14"/>
        <v>1000</v>
      </c>
      <c r="J49" s="21">
        <f t="shared" si="8"/>
        <v>15950.000000000002</v>
      </c>
      <c r="K49" s="4">
        <f t="shared" si="9"/>
        <v>5.0156739811912217E-2</v>
      </c>
      <c r="L49" s="4">
        <f t="shared" si="10"/>
        <v>6.2695924764890276E-2</v>
      </c>
      <c r="M49" s="17">
        <f t="shared" si="11"/>
        <v>1</v>
      </c>
    </row>
    <row r="50" spans="1:13">
      <c r="A50" s="11">
        <f t="shared" si="15"/>
        <v>15</v>
      </c>
      <c r="B50" s="20">
        <f t="shared" si="12"/>
        <v>600</v>
      </c>
      <c r="C50" s="21">
        <f t="shared" si="13"/>
        <v>1000</v>
      </c>
      <c r="D50" s="21">
        <f t="shared" si="12"/>
        <v>8000</v>
      </c>
      <c r="E50" s="4">
        <f t="shared" si="4"/>
        <v>3.6363636363636362E-2</v>
      </c>
      <c r="F50" s="4">
        <f t="shared" si="5"/>
        <v>6.0606060606060608E-2</v>
      </c>
      <c r="G50" s="17">
        <f t="shared" si="6"/>
        <v>0.48484848484848486</v>
      </c>
      <c r="H50" s="20">
        <f t="shared" si="7"/>
        <v>800</v>
      </c>
      <c r="I50" s="21">
        <f t="shared" si="14"/>
        <v>1000</v>
      </c>
      <c r="J50" s="21">
        <f t="shared" si="8"/>
        <v>16000</v>
      </c>
      <c r="K50" s="4">
        <f t="shared" si="9"/>
        <v>4.8484848484848485E-2</v>
      </c>
      <c r="L50" s="4">
        <f t="shared" si="10"/>
        <v>6.0606060606060608E-2</v>
      </c>
      <c r="M50" s="17">
        <f t="shared" si="11"/>
        <v>0.96969696969696972</v>
      </c>
    </row>
    <row r="51" spans="1:13">
      <c r="A51" s="11">
        <f t="shared" si="15"/>
        <v>15.5</v>
      </c>
      <c r="B51" s="20">
        <f t="shared" si="12"/>
        <v>600</v>
      </c>
      <c r="C51" s="21">
        <f t="shared" si="13"/>
        <v>1000</v>
      </c>
      <c r="D51" s="21">
        <f t="shared" si="12"/>
        <v>8000</v>
      </c>
      <c r="E51" s="4">
        <f t="shared" si="4"/>
        <v>3.519061583577713E-2</v>
      </c>
      <c r="F51" s="4">
        <f t="shared" si="5"/>
        <v>5.865102639296188E-2</v>
      </c>
      <c r="G51" s="17">
        <f t="shared" si="6"/>
        <v>0.46920821114369504</v>
      </c>
      <c r="H51" s="20">
        <f t="shared" si="7"/>
        <v>800</v>
      </c>
      <c r="I51" s="21">
        <f t="shared" si="14"/>
        <v>1000</v>
      </c>
      <c r="J51" s="21">
        <f t="shared" si="8"/>
        <v>16000</v>
      </c>
      <c r="K51" s="4">
        <f t="shared" si="9"/>
        <v>4.6920821114369501E-2</v>
      </c>
      <c r="L51" s="4">
        <f t="shared" si="10"/>
        <v>5.865102639296188E-2</v>
      </c>
      <c r="M51" s="17">
        <f t="shared" si="11"/>
        <v>0.93841642228739008</v>
      </c>
    </row>
    <row r="52" spans="1:13">
      <c r="A52" s="11">
        <f t="shared" si="15"/>
        <v>16</v>
      </c>
      <c r="B52" s="20">
        <f t="shared" si="12"/>
        <v>600</v>
      </c>
      <c r="C52" s="21">
        <f t="shared" si="13"/>
        <v>1000</v>
      </c>
      <c r="D52" s="21">
        <f t="shared" si="12"/>
        <v>8000</v>
      </c>
      <c r="E52" s="4">
        <f t="shared" si="4"/>
        <v>3.4090909090909088E-2</v>
      </c>
      <c r="F52" s="4">
        <f t="shared" si="5"/>
        <v>5.6818181818181816E-2</v>
      </c>
      <c r="G52" s="17">
        <f t="shared" si="6"/>
        <v>0.45454545454545453</v>
      </c>
      <c r="H52" s="20">
        <f t="shared" si="7"/>
        <v>800</v>
      </c>
      <c r="I52" s="21">
        <f t="shared" si="14"/>
        <v>1000</v>
      </c>
      <c r="J52" s="21">
        <f t="shared" si="8"/>
        <v>16000</v>
      </c>
      <c r="K52" s="4">
        <f t="shared" si="9"/>
        <v>4.5454545454545456E-2</v>
      </c>
      <c r="L52" s="4">
        <f t="shared" si="10"/>
        <v>5.6818181818181816E-2</v>
      </c>
      <c r="M52" s="17">
        <f t="shared" si="11"/>
        <v>0.90909090909090906</v>
      </c>
    </row>
    <row r="53" spans="1:13">
      <c r="A53" s="11">
        <f t="shared" si="15"/>
        <v>16.5</v>
      </c>
      <c r="B53" s="20">
        <f t="shared" si="12"/>
        <v>600</v>
      </c>
      <c r="C53" s="21">
        <f t="shared" si="13"/>
        <v>1000</v>
      </c>
      <c r="D53" s="21">
        <f t="shared" si="12"/>
        <v>8000</v>
      </c>
      <c r="E53" s="4">
        <f t="shared" ref="E53:E84" si="16">B53/($B$4*$A53*1000)</f>
        <v>3.3057851239669415E-2</v>
      </c>
      <c r="F53" s="4">
        <f t="shared" ref="F53:F84" si="17">C53/($B$4*$A53*1000)</f>
        <v>5.5096418732782357E-2</v>
      </c>
      <c r="G53" s="17">
        <f t="shared" ref="G53:G84" si="18">D53/($B$4*$A53*1000)</f>
        <v>0.44077134986225885</v>
      </c>
      <c r="H53" s="20">
        <f t="shared" ref="H53:H84" si="19">IF($A53&lt;1,0,MIN(MIN(B$7*B$14,B$13)*B$15,$A53*$B$4*1000))</f>
        <v>800</v>
      </c>
      <c r="I53" s="21">
        <f t="shared" si="14"/>
        <v>1000</v>
      </c>
      <c r="J53" s="21">
        <f t="shared" ref="J53:J84" si="20">IF($A53&lt;1,0,MIN(MIN(D$7*D$14,D$13)*D$15,$A53*$B$4*1000))</f>
        <v>16000</v>
      </c>
      <c r="K53" s="4">
        <f t="shared" ref="K53:K84" si="21">H53/($B$4*$A53*1000)</f>
        <v>4.407713498622589E-2</v>
      </c>
      <c r="L53" s="4">
        <f t="shared" ref="L53:L84" si="22">I53/($B$4*$A53*1000)</f>
        <v>5.5096418732782357E-2</v>
      </c>
      <c r="M53" s="17">
        <f t="shared" ref="M53:M84" si="23">J53/($B$4*$A53*1000)</f>
        <v>0.88154269972451771</v>
      </c>
    </row>
    <row r="54" spans="1:13">
      <c r="A54" s="11">
        <f t="shared" si="15"/>
        <v>17</v>
      </c>
      <c r="B54" s="20">
        <f t="shared" ref="B54:D85" si="24">IF($A54&lt;1,0,MIN(MIN(B$7*B$10,B$9)*B$11,$A54*$B$4*1000))</f>
        <v>600</v>
      </c>
      <c r="C54" s="21">
        <f t="shared" si="13"/>
        <v>1000</v>
      </c>
      <c r="D54" s="21">
        <f t="shared" si="24"/>
        <v>8000</v>
      </c>
      <c r="E54" s="4">
        <f t="shared" si="16"/>
        <v>3.20855614973262E-2</v>
      </c>
      <c r="F54" s="4">
        <f t="shared" si="17"/>
        <v>5.3475935828876997E-2</v>
      </c>
      <c r="G54" s="17">
        <f t="shared" si="18"/>
        <v>0.42780748663101598</v>
      </c>
      <c r="H54" s="20">
        <f t="shared" si="19"/>
        <v>800</v>
      </c>
      <c r="I54" s="21">
        <f t="shared" ref="I54:I85" si="25">IF($A54&lt;1,0,MIN(MIN(C$7*C$14,C$13)*C$15,$A54*$B$4*1000))</f>
        <v>1000</v>
      </c>
      <c r="J54" s="21">
        <f t="shared" si="20"/>
        <v>16000</v>
      </c>
      <c r="K54" s="4">
        <f t="shared" si="21"/>
        <v>4.2780748663101595E-2</v>
      </c>
      <c r="L54" s="4">
        <f t="shared" si="22"/>
        <v>5.3475935828876997E-2</v>
      </c>
      <c r="M54" s="17">
        <f t="shared" si="23"/>
        <v>0.85561497326203195</v>
      </c>
    </row>
    <row r="55" spans="1:13">
      <c r="A55" s="11">
        <f t="shared" si="15"/>
        <v>17.5</v>
      </c>
      <c r="B55" s="20">
        <f t="shared" si="24"/>
        <v>600</v>
      </c>
      <c r="C55" s="21">
        <f t="shared" si="13"/>
        <v>1000</v>
      </c>
      <c r="D55" s="21">
        <f t="shared" si="24"/>
        <v>8000</v>
      </c>
      <c r="E55" s="4">
        <f t="shared" si="16"/>
        <v>3.1168831168831169E-2</v>
      </c>
      <c r="F55" s="4">
        <f t="shared" si="17"/>
        <v>5.1948051948051951E-2</v>
      </c>
      <c r="G55" s="17">
        <f t="shared" si="18"/>
        <v>0.41558441558441561</v>
      </c>
      <c r="H55" s="20">
        <f t="shared" si="19"/>
        <v>800</v>
      </c>
      <c r="I55" s="21">
        <f t="shared" si="25"/>
        <v>1000</v>
      </c>
      <c r="J55" s="21">
        <f t="shared" si="20"/>
        <v>16000</v>
      </c>
      <c r="K55" s="4">
        <f t="shared" si="21"/>
        <v>4.1558441558441558E-2</v>
      </c>
      <c r="L55" s="4">
        <f t="shared" si="22"/>
        <v>5.1948051948051951E-2</v>
      </c>
      <c r="M55" s="17">
        <f t="shared" si="23"/>
        <v>0.83116883116883122</v>
      </c>
    </row>
    <row r="56" spans="1:13">
      <c r="A56" s="11">
        <f t="shared" si="15"/>
        <v>18</v>
      </c>
      <c r="B56" s="20">
        <f t="shared" si="24"/>
        <v>600</v>
      </c>
      <c r="C56" s="21">
        <f t="shared" si="13"/>
        <v>1000</v>
      </c>
      <c r="D56" s="21">
        <f t="shared" si="24"/>
        <v>8000</v>
      </c>
      <c r="E56" s="4">
        <f t="shared" si="16"/>
        <v>3.0303030303030304E-2</v>
      </c>
      <c r="F56" s="4">
        <f t="shared" si="17"/>
        <v>5.0505050505050504E-2</v>
      </c>
      <c r="G56" s="17">
        <f t="shared" si="18"/>
        <v>0.40404040404040403</v>
      </c>
      <c r="H56" s="20">
        <f t="shared" si="19"/>
        <v>800</v>
      </c>
      <c r="I56" s="21">
        <f t="shared" si="25"/>
        <v>1000</v>
      </c>
      <c r="J56" s="21">
        <f t="shared" si="20"/>
        <v>16000</v>
      </c>
      <c r="K56" s="4">
        <f t="shared" si="21"/>
        <v>4.0404040404040407E-2</v>
      </c>
      <c r="L56" s="4">
        <f t="shared" si="22"/>
        <v>5.0505050505050504E-2</v>
      </c>
      <c r="M56" s="17">
        <f t="shared" si="23"/>
        <v>0.80808080808080807</v>
      </c>
    </row>
    <row r="57" spans="1:13">
      <c r="A57" s="11">
        <f t="shared" si="15"/>
        <v>18.5</v>
      </c>
      <c r="B57" s="20">
        <f t="shared" si="24"/>
        <v>600</v>
      </c>
      <c r="C57" s="21">
        <f t="shared" si="13"/>
        <v>1000</v>
      </c>
      <c r="D57" s="21">
        <f t="shared" si="24"/>
        <v>8000</v>
      </c>
      <c r="E57" s="4">
        <f t="shared" si="16"/>
        <v>2.9484029484029485E-2</v>
      </c>
      <c r="F57" s="4">
        <f t="shared" si="17"/>
        <v>4.9140049140049137E-2</v>
      </c>
      <c r="G57" s="17">
        <f t="shared" si="18"/>
        <v>0.3931203931203931</v>
      </c>
      <c r="H57" s="20">
        <f t="shared" si="19"/>
        <v>800</v>
      </c>
      <c r="I57" s="21">
        <f t="shared" si="25"/>
        <v>1000</v>
      </c>
      <c r="J57" s="21">
        <f t="shared" si="20"/>
        <v>16000</v>
      </c>
      <c r="K57" s="4">
        <f t="shared" si="21"/>
        <v>3.9312039312039311E-2</v>
      </c>
      <c r="L57" s="4">
        <f t="shared" si="22"/>
        <v>4.9140049140049137E-2</v>
      </c>
      <c r="M57" s="17">
        <f t="shared" si="23"/>
        <v>0.78624078624078619</v>
      </c>
    </row>
    <row r="58" spans="1:13">
      <c r="A58" s="11">
        <f t="shared" si="15"/>
        <v>19</v>
      </c>
      <c r="B58" s="20">
        <f t="shared" si="24"/>
        <v>600</v>
      </c>
      <c r="C58" s="21">
        <f t="shared" si="13"/>
        <v>1000</v>
      </c>
      <c r="D58" s="21">
        <f t="shared" si="24"/>
        <v>8000</v>
      </c>
      <c r="E58" s="4">
        <f t="shared" si="16"/>
        <v>2.870813397129186E-2</v>
      </c>
      <c r="F58" s="4">
        <f t="shared" si="17"/>
        <v>4.7846889952153103E-2</v>
      </c>
      <c r="G58" s="17">
        <f t="shared" si="18"/>
        <v>0.38277511961722482</v>
      </c>
      <c r="H58" s="20">
        <f t="shared" si="19"/>
        <v>800</v>
      </c>
      <c r="I58" s="21">
        <f t="shared" si="25"/>
        <v>1000</v>
      </c>
      <c r="J58" s="21">
        <f t="shared" si="20"/>
        <v>16000</v>
      </c>
      <c r="K58" s="4">
        <f t="shared" si="21"/>
        <v>3.827751196172248E-2</v>
      </c>
      <c r="L58" s="4">
        <f t="shared" si="22"/>
        <v>4.7846889952153103E-2</v>
      </c>
      <c r="M58" s="17">
        <f t="shared" si="23"/>
        <v>0.76555023923444965</v>
      </c>
    </row>
    <row r="59" spans="1:13">
      <c r="A59" s="11">
        <f t="shared" si="15"/>
        <v>19.5</v>
      </c>
      <c r="B59" s="20">
        <f t="shared" si="24"/>
        <v>600</v>
      </c>
      <c r="C59" s="21">
        <f t="shared" si="13"/>
        <v>1000</v>
      </c>
      <c r="D59" s="21">
        <f t="shared" si="24"/>
        <v>8000</v>
      </c>
      <c r="E59" s="4">
        <f t="shared" si="16"/>
        <v>2.7972027972027969E-2</v>
      </c>
      <c r="F59" s="4">
        <f t="shared" si="17"/>
        <v>4.662004662004661E-2</v>
      </c>
      <c r="G59" s="17">
        <f t="shared" si="18"/>
        <v>0.37296037296037288</v>
      </c>
      <c r="H59" s="20">
        <f t="shared" si="19"/>
        <v>800</v>
      </c>
      <c r="I59" s="21">
        <f t="shared" si="25"/>
        <v>1000</v>
      </c>
      <c r="J59" s="21">
        <f t="shared" si="20"/>
        <v>16000</v>
      </c>
      <c r="K59" s="4">
        <f t="shared" si="21"/>
        <v>3.7296037296037289E-2</v>
      </c>
      <c r="L59" s="4">
        <f t="shared" si="22"/>
        <v>4.662004662004661E-2</v>
      </c>
      <c r="M59" s="17">
        <f t="shared" si="23"/>
        <v>0.74592074592074575</v>
      </c>
    </row>
    <row r="60" spans="1:13">
      <c r="A60" s="11">
        <f t="shared" si="15"/>
        <v>20</v>
      </c>
      <c r="B60" s="20">
        <f t="shared" si="24"/>
        <v>600</v>
      </c>
      <c r="C60" s="21">
        <f t="shared" si="13"/>
        <v>1000</v>
      </c>
      <c r="D60" s="21">
        <f t="shared" si="24"/>
        <v>8000</v>
      </c>
      <c r="E60" s="4">
        <f t="shared" si="16"/>
        <v>2.7272727272727271E-2</v>
      </c>
      <c r="F60" s="4">
        <f t="shared" si="17"/>
        <v>4.5454545454545456E-2</v>
      </c>
      <c r="G60" s="17">
        <f t="shared" si="18"/>
        <v>0.36363636363636365</v>
      </c>
      <c r="H60" s="20">
        <f t="shared" si="19"/>
        <v>800</v>
      </c>
      <c r="I60" s="21">
        <f t="shared" si="25"/>
        <v>1000</v>
      </c>
      <c r="J60" s="21">
        <f t="shared" si="20"/>
        <v>16000</v>
      </c>
      <c r="K60" s="4">
        <f t="shared" si="21"/>
        <v>3.6363636363636362E-2</v>
      </c>
      <c r="L60" s="4">
        <f t="shared" si="22"/>
        <v>4.5454545454545456E-2</v>
      </c>
      <c r="M60" s="17">
        <f t="shared" si="23"/>
        <v>0.72727272727272729</v>
      </c>
    </row>
    <row r="61" spans="1:13">
      <c r="A61" s="11">
        <f t="shared" si="15"/>
        <v>20.5</v>
      </c>
      <c r="B61" s="20">
        <f t="shared" si="24"/>
        <v>600</v>
      </c>
      <c r="C61" s="21">
        <f t="shared" si="13"/>
        <v>1000</v>
      </c>
      <c r="D61" s="21">
        <f t="shared" si="24"/>
        <v>8000</v>
      </c>
      <c r="E61" s="4">
        <f t="shared" si="16"/>
        <v>2.6607538802660754E-2</v>
      </c>
      <c r="F61" s="4">
        <f t="shared" si="17"/>
        <v>4.4345898004434593E-2</v>
      </c>
      <c r="G61" s="17">
        <f t="shared" si="18"/>
        <v>0.35476718403547675</v>
      </c>
      <c r="H61" s="20">
        <f t="shared" si="19"/>
        <v>800</v>
      </c>
      <c r="I61" s="21">
        <f t="shared" si="25"/>
        <v>1000</v>
      </c>
      <c r="J61" s="21">
        <f t="shared" si="20"/>
        <v>16000</v>
      </c>
      <c r="K61" s="4">
        <f t="shared" si="21"/>
        <v>3.5476718403547672E-2</v>
      </c>
      <c r="L61" s="4">
        <f t="shared" si="22"/>
        <v>4.4345898004434593E-2</v>
      </c>
      <c r="M61" s="17">
        <f t="shared" si="23"/>
        <v>0.70953436807095349</v>
      </c>
    </row>
    <row r="62" spans="1:13">
      <c r="A62" s="11">
        <f t="shared" si="15"/>
        <v>21</v>
      </c>
      <c r="B62" s="20">
        <f t="shared" si="24"/>
        <v>600</v>
      </c>
      <c r="C62" s="21">
        <f t="shared" si="13"/>
        <v>1000</v>
      </c>
      <c r="D62" s="21">
        <f t="shared" si="24"/>
        <v>8000</v>
      </c>
      <c r="E62" s="4">
        <f t="shared" si="16"/>
        <v>2.5974025974025976E-2</v>
      </c>
      <c r="F62" s="4">
        <f t="shared" si="17"/>
        <v>4.3290043290043288E-2</v>
      </c>
      <c r="G62" s="17">
        <f t="shared" si="18"/>
        <v>0.34632034632034631</v>
      </c>
      <c r="H62" s="20">
        <f t="shared" si="19"/>
        <v>800</v>
      </c>
      <c r="I62" s="21">
        <f t="shared" si="25"/>
        <v>1000</v>
      </c>
      <c r="J62" s="21">
        <f t="shared" si="20"/>
        <v>16000</v>
      </c>
      <c r="K62" s="4">
        <f t="shared" si="21"/>
        <v>3.4632034632034632E-2</v>
      </c>
      <c r="L62" s="4">
        <f t="shared" si="22"/>
        <v>4.3290043290043288E-2</v>
      </c>
      <c r="M62" s="17">
        <f t="shared" si="23"/>
        <v>0.69264069264069261</v>
      </c>
    </row>
    <row r="63" spans="1:13">
      <c r="A63" s="11">
        <f t="shared" si="15"/>
        <v>21.5</v>
      </c>
      <c r="B63" s="20">
        <f t="shared" si="24"/>
        <v>600</v>
      </c>
      <c r="C63" s="21">
        <f t="shared" si="13"/>
        <v>1000</v>
      </c>
      <c r="D63" s="21">
        <f t="shared" si="24"/>
        <v>8000</v>
      </c>
      <c r="E63" s="4">
        <f t="shared" si="16"/>
        <v>2.5369978858350947E-2</v>
      </c>
      <c r="F63" s="4">
        <f t="shared" si="17"/>
        <v>4.2283298097251579E-2</v>
      </c>
      <c r="G63" s="17">
        <f t="shared" si="18"/>
        <v>0.33826638477801263</v>
      </c>
      <c r="H63" s="20">
        <f t="shared" si="19"/>
        <v>800</v>
      </c>
      <c r="I63" s="21">
        <f t="shared" si="25"/>
        <v>1000</v>
      </c>
      <c r="J63" s="21">
        <f t="shared" si="20"/>
        <v>16000</v>
      </c>
      <c r="K63" s="4">
        <f t="shared" si="21"/>
        <v>3.3826638477801263E-2</v>
      </c>
      <c r="L63" s="4">
        <f t="shared" si="22"/>
        <v>4.2283298097251579E-2</v>
      </c>
      <c r="M63" s="17">
        <f t="shared" si="23"/>
        <v>0.67653276955602526</v>
      </c>
    </row>
    <row r="64" spans="1:13">
      <c r="A64" s="11">
        <f t="shared" si="15"/>
        <v>22</v>
      </c>
      <c r="B64" s="20">
        <f t="shared" si="24"/>
        <v>600</v>
      </c>
      <c r="C64" s="21">
        <f t="shared" si="13"/>
        <v>1000</v>
      </c>
      <c r="D64" s="21">
        <f t="shared" si="24"/>
        <v>8000</v>
      </c>
      <c r="E64" s="4">
        <f t="shared" si="16"/>
        <v>2.4793388429752063E-2</v>
      </c>
      <c r="F64" s="4">
        <f t="shared" si="17"/>
        <v>4.1322314049586771E-2</v>
      </c>
      <c r="G64" s="17">
        <f t="shared" si="18"/>
        <v>0.33057851239669417</v>
      </c>
      <c r="H64" s="20">
        <f t="shared" si="19"/>
        <v>800</v>
      </c>
      <c r="I64" s="21">
        <f t="shared" si="25"/>
        <v>1000</v>
      </c>
      <c r="J64" s="21">
        <f t="shared" si="20"/>
        <v>16000</v>
      </c>
      <c r="K64" s="4">
        <f t="shared" si="21"/>
        <v>3.3057851239669415E-2</v>
      </c>
      <c r="L64" s="4">
        <f t="shared" si="22"/>
        <v>4.1322314049586771E-2</v>
      </c>
      <c r="M64" s="17">
        <f t="shared" si="23"/>
        <v>0.66115702479338834</v>
      </c>
    </row>
    <row r="65" spans="1:13">
      <c r="A65" s="11">
        <f t="shared" si="15"/>
        <v>22.5</v>
      </c>
      <c r="B65" s="20">
        <f t="shared" si="24"/>
        <v>600</v>
      </c>
      <c r="C65" s="21">
        <f t="shared" si="13"/>
        <v>1000</v>
      </c>
      <c r="D65" s="21">
        <f t="shared" si="24"/>
        <v>8000</v>
      </c>
      <c r="E65" s="4">
        <f t="shared" si="16"/>
        <v>2.4242424242424239E-2</v>
      </c>
      <c r="F65" s="4">
        <f t="shared" si="17"/>
        <v>4.0404040404040401E-2</v>
      </c>
      <c r="G65" s="17">
        <f t="shared" si="18"/>
        <v>0.3232323232323232</v>
      </c>
      <c r="H65" s="20">
        <f t="shared" si="19"/>
        <v>800</v>
      </c>
      <c r="I65" s="21">
        <f t="shared" si="25"/>
        <v>1000</v>
      </c>
      <c r="J65" s="21">
        <f t="shared" si="20"/>
        <v>16000</v>
      </c>
      <c r="K65" s="4">
        <f t="shared" si="21"/>
        <v>3.2323232323232316E-2</v>
      </c>
      <c r="L65" s="4">
        <f t="shared" si="22"/>
        <v>4.0404040404040401E-2</v>
      </c>
      <c r="M65" s="17">
        <f t="shared" si="23"/>
        <v>0.64646464646464641</v>
      </c>
    </row>
    <row r="66" spans="1:13">
      <c r="A66" s="11">
        <f t="shared" si="15"/>
        <v>23</v>
      </c>
      <c r="B66" s="20">
        <f t="shared" si="24"/>
        <v>600</v>
      </c>
      <c r="C66" s="21">
        <f t="shared" si="13"/>
        <v>1000</v>
      </c>
      <c r="D66" s="21">
        <f t="shared" si="24"/>
        <v>8000</v>
      </c>
      <c r="E66" s="4">
        <f t="shared" si="16"/>
        <v>2.3715415019762844E-2</v>
      </c>
      <c r="F66" s="4">
        <f t="shared" si="17"/>
        <v>3.9525691699604744E-2</v>
      </c>
      <c r="G66" s="17">
        <f t="shared" si="18"/>
        <v>0.31620553359683795</v>
      </c>
      <c r="H66" s="20">
        <f t="shared" si="19"/>
        <v>800</v>
      </c>
      <c r="I66" s="21">
        <f t="shared" si="25"/>
        <v>1000</v>
      </c>
      <c r="J66" s="21">
        <f t="shared" si="20"/>
        <v>16000</v>
      </c>
      <c r="K66" s="4">
        <f t="shared" si="21"/>
        <v>3.1620553359683792E-2</v>
      </c>
      <c r="L66" s="4">
        <f t="shared" si="22"/>
        <v>3.9525691699604744E-2</v>
      </c>
      <c r="M66" s="17">
        <f t="shared" si="23"/>
        <v>0.6324110671936759</v>
      </c>
    </row>
    <row r="67" spans="1:13">
      <c r="A67" s="11">
        <f t="shared" si="15"/>
        <v>23.5</v>
      </c>
      <c r="B67" s="20">
        <f t="shared" si="24"/>
        <v>600</v>
      </c>
      <c r="C67" s="21">
        <f t="shared" si="13"/>
        <v>1000</v>
      </c>
      <c r="D67" s="21">
        <f t="shared" si="24"/>
        <v>8000</v>
      </c>
      <c r="E67" s="4">
        <f t="shared" si="16"/>
        <v>2.321083172147002E-2</v>
      </c>
      <c r="F67" s="4">
        <f t="shared" si="17"/>
        <v>3.8684719535783368E-2</v>
      </c>
      <c r="G67" s="17">
        <f t="shared" si="18"/>
        <v>0.30947775628626695</v>
      </c>
      <c r="H67" s="20">
        <f t="shared" si="19"/>
        <v>800</v>
      </c>
      <c r="I67" s="21">
        <f t="shared" si="25"/>
        <v>1000</v>
      </c>
      <c r="J67" s="21">
        <f t="shared" si="20"/>
        <v>16000</v>
      </c>
      <c r="K67" s="4">
        <f t="shared" si="21"/>
        <v>3.0947775628626693E-2</v>
      </c>
      <c r="L67" s="4">
        <f t="shared" si="22"/>
        <v>3.8684719535783368E-2</v>
      </c>
      <c r="M67" s="17">
        <f t="shared" si="23"/>
        <v>0.61895551257253389</v>
      </c>
    </row>
    <row r="68" spans="1:13">
      <c r="A68" s="11">
        <f t="shared" si="15"/>
        <v>24</v>
      </c>
      <c r="B68" s="20">
        <f t="shared" si="24"/>
        <v>600</v>
      </c>
      <c r="C68" s="21">
        <f t="shared" si="13"/>
        <v>1000</v>
      </c>
      <c r="D68" s="21">
        <f t="shared" si="24"/>
        <v>8000</v>
      </c>
      <c r="E68" s="4">
        <f t="shared" si="16"/>
        <v>2.2727272727272724E-2</v>
      </c>
      <c r="F68" s="4">
        <f t="shared" si="17"/>
        <v>3.7878787878787873E-2</v>
      </c>
      <c r="G68" s="17">
        <f t="shared" si="18"/>
        <v>0.30303030303030298</v>
      </c>
      <c r="H68" s="20">
        <f t="shared" si="19"/>
        <v>800</v>
      </c>
      <c r="I68" s="21">
        <f t="shared" si="25"/>
        <v>1000</v>
      </c>
      <c r="J68" s="21">
        <f t="shared" si="20"/>
        <v>16000</v>
      </c>
      <c r="K68" s="4">
        <f t="shared" si="21"/>
        <v>3.03030303030303E-2</v>
      </c>
      <c r="L68" s="4">
        <f t="shared" si="22"/>
        <v>3.7878787878787873E-2</v>
      </c>
      <c r="M68" s="17">
        <f t="shared" si="23"/>
        <v>0.60606060606060597</v>
      </c>
    </row>
    <row r="69" spans="1:13">
      <c r="A69" s="11">
        <f t="shared" si="15"/>
        <v>24.5</v>
      </c>
      <c r="B69" s="20">
        <f t="shared" si="24"/>
        <v>600</v>
      </c>
      <c r="C69" s="21">
        <f t="shared" si="13"/>
        <v>1000</v>
      </c>
      <c r="D69" s="21">
        <f t="shared" si="24"/>
        <v>8000</v>
      </c>
      <c r="E69" s="4">
        <f t="shared" si="16"/>
        <v>2.2263450834879402E-2</v>
      </c>
      <c r="F69" s="4">
        <f t="shared" si="17"/>
        <v>3.7105751391465672E-2</v>
      </c>
      <c r="G69" s="17">
        <f t="shared" si="18"/>
        <v>0.29684601113172537</v>
      </c>
      <c r="H69" s="20">
        <f t="shared" si="19"/>
        <v>800</v>
      </c>
      <c r="I69" s="21">
        <f t="shared" si="25"/>
        <v>1000</v>
      </c>
      <c r="J69" s="21">
        <f t="shared" si="20"/>
        <v>16000</v>
      </c>
      <c r="K69" s="4">
        <f t="shared" si="21"/>
        <v>2.9684601113172539E-2</v>
      </c>
      <c r="L69" s="4">
        <f t="shared" si="22"/>
        <v>3.7105751391465672E-2</v>
      </c>
      <c r="M69" s="17">
        <f t="shared" si="23"/>
        <v>0.59369202226345075</v>
      </c>
    </row>
    <row r="70" spans="1:13">
      <c r="A70" s="11">
        <f t="shared" si="15"/>
        <v>25</v>
      </c>
      <c r="B70" s="20">
        <f t="shared" si="24"/>
        <v>600</v>
      </c>
      <c r="C70" s="21">
        <f t="shared" si="13"/>
        <v>1000</v>
      </c>
      <c r="D70" s="21">
        <f t="shared" si="24"/>
        <v>8000</v>
      </c>
      <c r="E70" s="4">
        <f t="shared" si="16"/>
        <v>2.1818181818181816E-2</v>
      </c>
      <c r="F70" s="4">
        <f t="shared" si="17"/>
        <v>3.6363636363636362E-2</v>
      </c>
      <c r="G70" s="17">
        <f t="shared" si="18"/>
        <v>0.29090909090909089</v>
      </c>
      <c r="H70" s="20">
        <f t="shared" si="19"/>
        <v>800</v>
      </c>
      <c r="I70" s="21">
        <f t="shared" si="25"/>
        <v>1000</v>
      </c>
      <c r="J70" s="21">
        <f t="shared" si="20"/>
        <v>16000</v>
      </c>
      <c r="K70" s="4">
        <f t="shared" si="21"/>
        <v>2.9090909090909087E-2</v>
      </c>
      <c r="L70" s="4">
        <f t="shared" si="22"/>
        <v>3.6363636363636362E-2</v>
      </c>
      <c r="M70" s="17">
        <f t="shared" si="23"/>
        <v>0.58181818181818179</v>
      </c>
    </row>
    <row r="71" spans="1:13">
      <c r="A71" s="11">
        <f t="shared" si="15"/>
        <v>25.5</v>
      </c>
      <c r="B71" s="20">
        <f t="shared" si="24"/>
        <v>600</v>
      </c>
      <c r="C71" s="21">
        <f t="shared" si="13"/>
        <v>1000</v>
      </c>
      <c r="D71" s="21">
        <f t="shared" si="24"/>
        <v>8000</v>
      </c>
      <c r="E71" s="4">
        <f t="shared" si="16"/>
        <v>2.1390374331550801E-2</v>
      </c>
      <c r="F71" s="4">
        <f t="shared" si="17"/>
        <v>3.5650623885918005E-2</v>
      </c>
      <c r="G71" s="17">
        <f t="shared" si="18"/>
        <v>0.28520499108734404</v>
      </c>
      <c r="H71" s="20">
        <f t="shared" si="19"/>
        <v>800</v>
      </c>
      <c r="I71" s="21">
        <f t="shared" si="25"/>
        <v>1000</v>
      </c>
      <c r="J71" s="21">
        <f t="shared" si="20"/>
        <v>16000</v>
      </c>
      <c r="K71" s="4">
        <f t="shared" si="21"/>
        <v>2.8520499108734401E-2</v>
      </c>
      <c r="L71" s="4">
        <f t="shared" si="22"/>
        <v>3.5650623885918005E-2</v>
      </c>
      <c r="M71" s="17">
        <f t="shared" si="23"/>
        <v>0.57040998217468808</v>
      </c>
    </row>
    <row r="72" spans="1:13">
      <c r="A72" s="11">
        <f t="shared" si="15"/>
        <v>26</v>
      </c>
      <c r="B72" s="20">
        <f t="shared" si="24"/>
        <v>600</v>
      </c>
      <c r="C72" s="21">
        <f t="shared" si="13"/>
        <v>1000</v>
      </c>
      <c r="D72" s="21">
        <f t="shared" si="24"/>
        <v>8000</v>
      </c>
      <c r="E72" s="4">
        <f t="shared" si="16"/>
        <v>2.097902097902098E-2</v>
      </c>
      <c r="F72" s="4">
        <f t="shared" si="17"/>
        <v>3.4965034965034968E-2</v>
      </c>
      <c r="G72" s="17">
        <f t="shared" si="18"/>
        <v>0.27972027972027974</v>
      </c>
      <c r="H72" s="20">
        <f t="shared" si="19"/>
        <v>800</v>
      </c>
      <c r="I72" s="21">
        <f t="shared" si="25"/>
        <v>1000</v>
      </c>
      <c r="J72" s="21">
        <f t="shared" si="20"/>
        <v>16000</v>
      </c>
      <c r="K72" s="4">
        <f t="shared" si="21"/>
        <v>2.7972027972027972E-2</v>
      </c>
      <c r="L72" s="4">
        <f t="shared" si="22"/>
        <v>3.4965034965034968E-2</v>
      </c>
      <c r="M72" s="17">
        <f t="shared" si="23"/>
        <v>0.55944055944055948</v>
      </c>
    </row>
    <row r="73" spans="1:13">
      <c r="A73" s="11">
        <f t="shared" si="15"/>
        <v>26.5</v>
      </c>
      <c r="B73" s="20">
        <f t="shared" si="24"/>
        <v>600</v>
      </c>
      <c r="C73" s="21">
        <f t="shared" si="13"/>
        <v>1000</v>
      </c>
      <c r="D73" s="21">
        <f t="shared" si="24"/>
        <v>8000</v>
      </c>
      <c r="E73" s="4">
        <f t="shared" si="16"/>
        <v>2.0583190394511147E-2</v>
      </c>
      <c r="F73" s="4">
        <f t="shared" si="17"/>
        <v>3.4305317324185243E-2</v>
      </c>
      <c r="G73" s="17">
        <f t="shared" si="18"/>
        <v>0.27444253859348194</v>
      </c>
      <c r="H73" s="20">
        <f t="shared" si="19"/>
        <v>800</v>
      </c>
      <c r="I73" s="21">
        <f t="shared" si="25"/>
        <v>1000</v>
      </c>
      <c r="J73" s="21">
        <f t="shared" si="20"/>
        <v>16000</v>
      </c>
      <c r="K73" s="4">
        <f t="shared" si="21"/>
        <v>2.7444253859348195E-2</v>
      </c>
      <c r="L73" s="4">
        <f t="shared" si="22"/>
        <v>3.4305317324185243E-2</v>
      </c>
      <c r="M73" s="17">
        <f t="shared" si="23"/>
        <v>0.54888507718696389</v>
      </c>
    </row>
    <row r="74" spans="1:13">
      <c r="A74" s="11">
        <f t="shared" si="15"/>
        <v>27</v>
      </c>
      <c r="B74" s="20">
        <f t="shared" si="24"/>
        <v>600</v>
      </c>
      <c r="C74" s="21">
        <f t="shared" si="13"/>
        <v>1000</v>
      </c>
      <c r="D74" s="21">
        <f t="shared" si="24"/>
        <v>8000</v>
      </c>
      <c r="E74" s="4">
        <f t="shared" si="16"/>
        <v>2.02020202020202E-2</v>
      </c>
      <c r="F74" s="4">
        <f t="shared" si="17"/>
        <v>3.3670033670033662E-2</v>
      </c>
      <c r="G74" s="17">
        <f t="shared" si="18"/>
        <v>0.2693602693602693</v>
      </c>
      <c r="H74" s="20">
        <f t="shared" si="19"/>
        <v>800</v>
      </c>
      <c r="I74" s="21">
        <f t="shared" si="25"/>
        <v>1000</v>
      </c>
      <c r="J74" s="21">
        <f t="shared" si="20"/>
        <v>16000</v>
      </c>
      <c r="K74" s="4">
        <f t="shared" si="21"/>
        <v>2.6936026936026931E-2</v>
      </c>
      <c r="L74" s="4">
        <f t="shared" si="22"/>
        <v>3.3670033670033662E-2</v>
      </c>
      <c r="M74" s="17">
        <f t="shared" si="23"/>
        <v>0.5387205387205386</v>
      </c>
    </row>
    <row r="75" spans="1:13">
      <c r="A75" s="11">
        <f t="shared" si="15"/>
        <v>27.5</v>
      </c>
      <c r="B75" s="20">
        <f t="shared" si="24"/>
        <v>600</v>
      </c>
      <c r="C75" s="21">
        <f t="shared" si="13"/>
        <v>1000</v>
      </c>
      <c r="D75" s="21">
        <f t="shared" si="24"/>
        <v>8000</v>
      </c>
      <c r="E75" s="4">
        <f t="shared" si="16"/>
        <v>1.9834710743801651E-2</v>
      </c>
      <c r="F75" s="4">
        <f t="shared" si="17"/>
        <v>3.3057851239669415E-2</v>
      </c>
      <c r="G75" s="17">
        <f t="shared" si="18"/>
        <v>0.26446280991735532</v>
      </c>
      <c r="H75" s="20">
        <f t="shared" si="19"/>
        <v>800</v>
      </c>
      <c r="I75" s="21">
        <f t="shared" si="25"/>
        <v>1000</v>
      </c>
      <c r="J75" s="21">
        <f t="shared" si="20"/>
        <v>16000</v>
      </c>
      <c r="K75" s="4">
        <f t="shared" si="21"/>
        <v>2.6446280991735533E-2</v>
      </c>
      <c r="L75" s="4">
        <f t="shared" si="22"/>
        <v>3.3057851239669415E-2</v>
      </c>
      <c r="M75" s="17">
        <f t="shared" si="23"/>
        <v>0.52892561983471065</v>
      </c>
    </row>
    <row r="76" spans="1:13">
      <c r="A76" s="11">
        <f t="shared" si="15"/>
        <v>28</v>
      </c>
      <c r="B76" s="20">
        <f t="shared" si="24"/>
        <v>600</v>
      </c>
      <c r="C76" s="21">
        <f t="shared" si="13"/>
        <v>1000</v>
      </c>
      <c r="D76" s="21">
        <f t="shared" si="24"/>
        <v>8000</v>
      </c>
      <c r="E76" s="4">
        <f t="shared" si="16"/>
        <v>1.9480519480519477E-2</v>
      </c>
      <c r="F76" s="4">
        <f t="shared" si="17"/>
        <v>3.2467532467532464E-2</v>
      </c>
      <c r="G76" s="17">
        <f t="shared" si="18"/>
        <v>0.25974025974025972</v>
      </c>
      <c r="H76" s="20">
        <f t="shared" si="19"/>
        <v>800</v>
      </c>
      <c r="I76" s="21">
        <f t="shared" si="25"/>
        <v>1000</v>
      </c>
      <c r="J76" s="21">
        <f t="shared" si="20"/>
        <v>16000</v>
      </c>
      <c r="K76" s="4">
        <f t="shared" si="21"/>
        <v>2.5974025974025972E-2</v>
      </c>
      <c r="L76" s="4">
        <f t="shared" si="22"/>
        <v>3.2467532467532464E-2</v>
      </c>
      <c r="M76" s="17">
        <f t="shared" si="23"/>
        <v>0.51948051948051943</v>
      </c>
    </row>
    <row r="77" spans="1:13">
      <c r="A77" s="11">
        <f t="shared" si="15"/>
        <v>28.5</v>
      </c>
      <c r="B77" s="20">
        <f t="shared" si="24"/>
        <v>600</v>
      </c>
      <c r="C77" s="21">
        <f t="shared" si="13"/>
        <v>1000</v>
      </c>
      <c r="D77" s="21">
        <f t="shared" si="24"/>
        <v>8000</v>
      </c>
      <c r="E77" s="4">
        <f t="shared" si="16"/>
        <v>1.9138755980861243E-2</v>
      </c>
      <c r="F77" s="4">
        <f t="shared" si="17"/>
        <v>3.1897926634768738E-2</v>
      </c>
      <c r="G77" s="17">
        <f t="shared" si="18"/>
        <v>0.2551834130781499</v>
      </c>
      <c r="H77" s="20">
        <f t="shared" si="19"/>
        <v>800</v>
      </c>
      <c r="I77" s="21">
        <f t="shared" si="25"/>
        <v>1000</v>
      </c>
      <c r="J77" s="21">
        <f t="shared" si="20"/>
        <v>16000</v>
      </c>
      <c r="K77" s="4">
        <f t="shared" si="21"/>
        <v>2.5518341307814992E-2</v>
      </c>
      <c r="L77" s="4">
        <f t="shared" si="22"/>
        <v>3.1897926634768738E-2</v>
      </c>
      <c r="M77" s="17">
        <f t="shared" si="23"/>
        <v>0.5103668261562998</v>
      </c>
    </row>
    <row r="78" spans="1:13">
      <c r="A78" s="11">
        <f t="shared" si="15"/>
        <v>29</v>
      </c>
      <c r="B78" s="20">
        <f t="shared" si="24"/>
        <v>600</v>
      </c>
      <c r="C78" s="21">
        <f t="shared" si="13"/>
        <v>1000</v>
      </c>
      <c r="D78" s="21">
        <f t="shared" si="24"/>
        <v>8000</v>
      </c>
      <c r="E78" s="4">
        <f t="shared" si="16"/>
        <v>1.8808777429467082E-2</v>
      </c>
      <c r="F78" s="4">
        <f t="shared" si="17"/>
        <v>3.1347962382445138E-2</v>
      </c>
      <c r="G78" s="17">
        <f t="shared" si="18"/>
        <v>0.2507836990595611</v>
      </c>
      <c r="H78" s="20">
        <f t="shared" si="19"/>
        <v>800</v>
      </c>
      <c r="I78" s="21">
        <f t="shared" si="25"/>
        <v>1000</v>
      </c>
      <c r="J78" s="21">
        <f t="shared" si="20"/>
        <v>16000</v>
      </c>
      <c r="K78" s="4">
        <f t="shared" si="21"/>
        <v>2.5078369905956108E-2</v>
      </c>
      <c r="L78" s="4">
        <f t="shared" si="22"/>
        <v>3.1347962382445138E-2</v>
      </c>
      <c r="M78" s="17">
        <f t="shared" si="23"/>
        <v>0.50156739811912221</v>
      </c>
    </row>
    <row r="79" spans="1:13">
      <c r="A79" s="11">
        <f t="shared" si="15"/>
        <v>29.5</v>
      </c>
      <c r="B79" s="20">
        <f t="shared" si="24"/>
        <v>600</v>
      </c>
      <c r="C79" s="21">
        <f t="shared" si="13"/>
        <v>1000</v>
      </c>
      <c r="D79" s="21">
        <f t="shared" si="24"/>
        <v>8000</v>
      </c>
      <c r="E79" s="4">
        <f t="shared" si="16"/>
        <v>1.8489984591679505E-2</v>
      </c>
      <c r="F79" s="4">
        <f t="shared" si="17"/>
        <v>3.0816640986132508E-2</v>
      </c>
      <c r="G79" s="17">
        <f t="shared" si="18"/>
        <v>0.24653312788906007</v>
      </c>
      <c r="H79" s="20">
        <f t="shared" si="19"/>
        <v>800</v>
      </c>
      <c r="I79" s="21">
        <f t="shared" si="25"/>
        <v>1000</v>
      </c>
      <c r="J79" s="21">
        <f t="shared" si="20"/>
        <v>16000</v>
      </c>
      <c r="K79" s="4">
        <f t="shared" si="21"/>
        <v>2.4653312788906007E-2</v>
      </c>
      <c r="L79" s="4">
        <f t="shared" si="22"/>
        <v>3.0816640986132508E-2</v>
      </c>
      <c r="M79" s="17">
        <f t="shared" si="23"/>
        <v>0.49306625577812013</v>
      </c>
    </row>
    <row r="80" spans="1:13">
      <c r="A80" s="11">
        <f t="shared" si="15"/>
        <v>30</v>
      </c>
      <c r="B80" s="20">
        <f t="shared" si="24"/>
        <v>600</v>
      </c>
      <c r="C80" s="21">
        <f t="shared" si="13"/>
        <v>1000</v>
      </c>
      <c r="D80" s="21">
        <f t="shared" si="24"/>
        <v>8000</v>
      </c>
      <c r="E80" s="4">
        <f t="shared" si="16"/>
        <v>1.8181818181818181E-2</v>
      </c>
      <c r="F80" s="4">
        <f t="shared" si="17"/>
        <v>3.0303030303030304E-2</v>
      </c>
      <c r="G80" s="17">
        <f t="shared" si="18"/>
        <v>0.24242424242424243</v>
      </c>
      <c r="H80" s="20">
        <f t="shared" si="19"/>
        <v>800</v>
      </c>
      <c r="I80" s="21">
        <f t="shared" si="25"/>
        <v>1000</v>
      </c>
      <c r="J80" s="21">
        <f t="shared" si="20"/>
        <v>16000</v>
      </c>
      <c r="K80" s="4">
        <f t="shared" si="21"/>
        <v>2.4242424242424242E-2</v>
      </c>
      <c r="L80" s="4">
        <f t="shared" si="22"/>
        <v>3.0303030303030304E-2</v>
      </c>
      <c r="M80" s="17">
        <f t="shared" si="23"/>
        <v>0.48484848484848486</v>
      </c>
    </row>
    <row r="81" spans="1:13">
      <c r="A81" s="11">
        <f t="shared" si="15"/>
        <v>30.5</v>
      </c>
      <c r="B81" s="20">
        <f t="shared" si="24"/>
        <v>600</v>
      </c>
      <c r="C81" s="21">
        <f t="shared" si="13"/>
        <v>1000</v>
      </c>
      <c r="D81" s="21">
        <f t="shared" si="24"/>
        <v>8000</v>
      </c>
      <c r="E81" s="4">
        <f t="shared" si="16"/>
        <v>1.7883755588673618E-2</v>
      </c>
      <c r="F81" s="4">
        <f t="shared" si="17"/>
        <v>2.9806259314456029E-2</v>
      </c>
      <c r="G81" s="17">
        <f t="shared" si="18"/>
        <v>0.23845007451564823</v>
      </c>
      <c r="H81" s="20">
        <f t="shared" si="19"/>
        <v>800</v>
      </c>
      <c r="I81" s="21">
        <f t="shared" si="25"/>
        <v>1000</v>
      </c>
      <c r="J81" s="21">
        <f t="shared" si="20"/>
        <v>16000</v>
      </c>
      <c r="K81" s="4">
        <f t="shared" si="21"/>
        <v>2.3845007451564825E-2</v>
      </c>
      <c r="L81" s="4">
        <f t="shared" si="22"/>
        <v>2.9806259314456029E-2</v>
      </c>
      <c r="M81" s="17">
        <f t="shared" si="23"/>
        <v>0.47690014903129646</v>
      </c>
    </row>
    <row r="82" spans="1:13">
      <c r="A82" s="11">
        <f t="shared" si="15"/>
        <v>31</v>
      </c>
      <c r="B82" s="20">
        <f t="shared" si="24"/>
        <v>600</v>
      </c>
      <c r="C82" s="21">
        <f t="shared" si="13"/>
        <v>1000</v>
      </c>
      <c r="D82" s="21">
        <f t="shared" si="24"/>
        <v>8000</v>
      </c>
      <c r="E82" s="4">
        <f t="shared" si="16"/>
        <v>1.7595307917888565E-2</v>
      </c>
      <c r="F82" s="4">
        <f t="shared" si="17"/>
        <v>2.932551319648094E-2</v>
      </c>
      <c r="G82" s="17">
        <f t="shared" si="18"/>
        <v>0.23460410557184752</v>
      </c>
      <c r="H82" s="20">
        <f t="shared" si="19"/>
        <v>800</v>
      </c>
      <c r="I82" s="21">
        <f t="shared" si="25"/>
        <v>1000</v>
      </c>
      <c r="J82" s="21">
        <f t="shared" si="20"/>
        <v>16000</v>
      </c>
      <c r="K82" s="4">
        <f t="shared" si="21"/>
        <v>2.3460410557184751E-2</v>
      </c>
      <c r="L82" s="4">
        <f t="shared" si="22"/>
        <v>2.932551319648094E-2</v>
      </c>
      <c r="M82" s="17">
        <f t="shared" si="23"/>
        <v>0.46920821114369504</v>
      </c>
    </row>
    <row r="83" spans="1:13">
      <c r="A83" s="11">
        <f t="shared" si="15"/>
        <v>31.5</v>
      </c>
      <c r="B83" s="20">
        <f t="shared" si="24"/>
        <v>600</v>
      </c>
      <c r="C83" s="21">
        <f t="shared" si="13"/>
        <v>1000</v>
      </c>
      <c r="D83" s="21">
        <f t="shared" si="24"/>
        <v>8000</v>
      </c>
      <c r="E83" s="4">
        <f t="shared" si="16"/>
        <v>1.7316017316017313E-2</v>
      </c>
      <c r="F83" s="4">
        <f t="shared" si="17"/>
        <v>2.8860028860028853E-2</v>
      </c>
      <c r="G83" s="17">
        <f t="shared" si="18"/>
        <v>0.23088023088023082</v>
      </c>
      <c r="H83" s="20">
        <f t="shared" si="19"/>
        <v>800</v>
      </c>
      <c r="I83" s="21">
        <f t="shared" si="25"/>
        <v>1000</v>
      </c>
      <c r="J83" s="21">
        <f t="shared" si="20"/>
        <v>16000</v>
      </c>
      <c r="K83" s="4">
        <f t="shared" si="21"/>
        <v>2.3088023088023085E-2</v>
      </c>
      <c r="L83" s="4">
        <f t="shared" si="22"/>
        <v>2.8860028860028853E-2</v>
      </c>
      <c r="M83" s="17">
        <f t="shared" si="23"/>
        <v>0.46176046176046165</v>
      </c>
    </row>
    <row r="84" spans="1:13">
      <c r="A84" s="11">
        <f t="shared" si="15"/>
        <v>32</v>
      </c>
      <c r="B84" s="20">
        <f t="shared" si="24"/>
        <v>600</v>
      </c>
      <c r="C84" s="21">
        <f t="shared" si="13"/>
        <v>1000</v>
      </c>
      <c r="D84" s="21">
        <f t="shared" si="24"/>
        <v>8000</v>
      </c>
      <c r="E84" s="4">
        <f t="shared" si="16"/>
        <v>1.7045454545454544E-2</v>
      </c>
      <c r="F84" s="4">
        <f t="shared" si="17"/>
        <v>2.8409090909090908E-2</v>
      </c>
      <c r="G84" s="17">
        <f t="shared" si="18"/>
        <v>0.22727272727272727</v>
      </c>
      <c r="H84" s="20">
        <f t="shared" si="19"/>
        <v>800</v>
      </c>
      <c r="I84" s="21">
        <f t="shared" si="25"/>
        <v>1000</v>
      </c>
      <c r="J84" s="21">
        <f t="shared" si="20"/>
        <v>16000</v>
      </c>
      <c r="K84" s="4">
        <f t="shared" si="21"/>
        <v>2.2727272727272728E-2</v>
      </c>
      <c r="L84" s="4">
        <f t="shared" si="22"/>
        <v>2.8409090909090908E-2</v>
      </c>
      <c r="M84" s="17">
        <f t="shared" si="23"/>
        <v>0.45454545454545453</v>
      </c>
    </row>
    <row r="85" spans="1:13">
      <c r="A85" s="11">
        <f t="shared" si="15"/>
        <v>32.5</v>
      </c>
      <c r="B85" s="20">
        <f t="shared" si="24"/>
        <v>600</v>
      </c>
      <c r="C85" s="21">
        <f t="shared" si="13"/>
        <v>1000</v>
      </c>
      <c r="D85" s="21">
        <f t="shared" si="24"/>
        <v>8000</v>
      </c>
      <c r="E85" s="4">
        <f t="shared" ref="E85:E120" si="26">B85/($B$4*$A85*1000)</f>
        <v>1.6783216783216783E-2</v>
      </c>
      <c r="F85" s="4">
        <f t="shared" ref="F85:F120" si="27">C85/($B$4*$A85*1000)</f>
        <v>2.7972027972027972E-2</v>
      </c>
      <c r="G85" s="17">
        <f t="shared" ref="G85:G120" si="28">D85/($B$4*$A85*1000)</f>
        <v>0.22377622377622378</v>
      </c>
      <c r="H85" s="20">
        <f t="shared" ref="H85:H120" si="29">IF($A85&lt;1,0,MIN(MIN(B$7*B$14,B$13)*B$15,$A85*$B$4*1000))</f>
        <v>800</v>
      </c>
      <c r="I85" s="21">
        <f t="shared" si="25"/>
        <v>1000</v>
      </c>
      <c r="J85" s="21">
        <f t="shared" ref="J85:J120" si="30">IF($A85&lt;1,0,MIN(MIN(D$7*D$14,D$13)*D$15,$A85*$B$4*1000))</f>
        <v>16000</v>
      </c>
      <c r="K85" s="4">
        <f t="shared" ref="K85:K120" si="31">H85/($B$4*$A85*1000)</f>
        <v>2.2377622377622378E-2</v>
      </c>
      <c r="L85" s="4">
        <f t="shared" ref="L85:L120" si="32">I85/($B$4*$A85*1000)</f>
        <v>2.7972027972027972E-2</v>
      </c>
      <c r="M85" s="17">
        <f t="shared" ref="M85:M120" si="33">J85/($B$4*$A85*1000)</f>
        <v>0.44755244755244755</v>
      </c>
    </row>
    <row r="86" spans="1:13">
      <c r="A86" s="11">
        <f t="shared" si="15"/>
        <v>33</v>
      </c>
      <c r="B86" s="20">
        <f t="shared" ref="B86:D120" si="34">IF($A86&lt;1,0,MIN(MIN(B$7*B$10,B$9)*B$11,$A86*$B$4*1000))</f>
        <v>600</v>
      </c>
      <c r="C86" s="21">
        <f t="shared" ref="C86:C120" si="35">IF($A86&lt;0,0,MIN(MIN(C$7*C$10,C$9)*C$11,$A86*$B$4*1000))</f>
        <v>1000</v>
      </c>
      <c r="D86" s="21">
        <f t="shared" si="34"/>
        <v>8000</v>
      </c>
      <c r="E86" s="4">
        <f t="shared" si="26"/>
        <v>1.6528925619834708E-2</v>
      </c>
      <c r="F86" s="4">
        <f t="shared" si="27"/>
        <v>2.7548209366391178E-2</v>
      </c>
      <c r="G86" s="17">
        <f t="shared" si="28"/>
        <v>0.22038567493112943</v>
      </c>
      <c r="H86" s="20">
        <f t="shared" si="29"/>
        <v>800</v>
      </c>
      <c r="I86" s="21">
        <f t="shared" ref="I86:I120" si="36">IF($A86&lt;1,0,MIN(MIN(C$7*C$14,C$13)*C$15,$A86*$B$4*1000))</f>
        <v>1000</v>
      </c>
      <c r="J86" s="21">
        <f t="shared" si="30"/>
        <v>16000</v>
      </c>
      <c r="K86" s="4">
        <f t="shared" si="31"/>
        <v>2.2038567493112945E-2</v>
      </c>
      <c r="L86" s="4">
        <f t="shared" si="32"/>
        <v>2.7548209366391178E-2</v>
      </c>
      <c r="M86" s="17">
        <f t="shared" si="33"/>
        <v>0.44077134986225885</v>
      </c>
    </row>
    <row r="87" spans="1:13">
      <c r="A87" s="11">
        <f t="shared" ref="A87:A120" si="37">A86+0.5</f>
        <v>33.5</v>
      </c>
      <c r="B87" s="20">
        <f t="shared" si="34"/>
        <v>600</v>
      </c>
      <c r="C87" s="21">
        <f t="shared" si="35"/>
        <v>1000</v>
      </c>
      <c r="D87" s="21">
        <f t="shared" si="34"/>
        <v>8000</v>
      </c>
      <c r="E87" s="4">
        <f t="shared" si="26"/>
        <v>1.6282225237449117E-2</v>
      </c>
      <c r="F87" s="4">
        <f t="shared" si="27"/>
        <v>2.7137042062415198E-2</v>
      </c>
      <c r="G87" s="17">
        <f t="shared" si="28"/>
        <v>0.21709633649932158</v>
      </c>
      <c r="H87" s="20">
        <f t="shared" si="29"/>
        <v>800</v>
      </c>
      <c r="I87" s="21">
        <f t="shared" si="36"/>
        <v>1000</v>
      </c>
      <c r="J87" s="21">
        <f t="shared" si="30"/>
        <v>16000</v>
      </c>
      <c r="K87" s="4">
        <f t="shared" si="31"/>
        <v>2.1709633649932156E-2</v>
      </c>
      <c r="L87" s="4">
        <f t="shared" si="32"/>
        <v>2.7137042062415198E-2</v>
      </c>
      <c r="M87" s="17">
        <f t="shared" si="33"/>
        <v>0.43419267299864317</v>
      </c>
    </row>
    <row r="88" spans="1:13">
      <c r="A88" s="11">
        <f t="shared" si="37"/>
        <v>34</v>
      </c>
      <c r="B88" s="20">
        <f t="shared" si="34"/>
        <v>600</v>
      </c>
      <c r="C88" s="21">
        <f t="shared" si="35"/>
        <v>1000</v>
      </c>
      <c r="D88" s="21">
        <f t="shared" si="34"/>
        <v>8000</v>
      </c>
      <c r="E88" s="4">
        <f t="shared" si="26"/>
        <v>1.60427807486631E-2</v>
      </c>
      <c r="F88" s="4">
        <f t="shared" si="27"/>
        <v>2.6737967914438499E-2</v>
      </c>
      <c r="G88" s="17">
        <f t="shared" si="28"/>
        <v>0.21390374331550799</v>
      </c>
      <c r="H88" s="20">
        <f t="shared" si="29"/>
        <v>800</v>
      </c>
      <c r="I88" s="21">
        <f t="shared" si="36"/>
        <v>1000</v>
      </c>
      <c r="J88" s="21">
        <f t="shared" si="30"/>
        <v>16000</v>
      </c>
      <c r="K88" s="4">
        <f t="shared" si="31"/>
        <v>2.1390374331550797E-2</v>
      </c>
      <c r="L88" s="4">
        <f t="shared" si="32"/>
        <v>2.6737967914438499E-2</v>
      </c>
      <c r="M88" s="17">
        <f t="shared" si="33"/>
        <v>0.42780748663101598</v>
      </c>
    </row>
    <row r="89" spans="1:13">
      <c r="A89" s="11">
        <f t="shared" si="37"/>
        <v>34.5</v>
      </c>
      <c r="B89" s="20">
        <f t="shared" si="34"/>
        <v>600</v>
      </c>
      <c r="C89" s="21">
        <f t="shared" si="35"/>
        <v>1000</v>
      </c>
      <c r="D89" s="21">
        <f t="shared" si="34"/>
        <v>8000</v>
      </c>
      <c r="E89" s="4">
        <f t="shared" si="26"/>
        <v>1.5810276679841896E-2</v>
      </c>
      <c r="F89" s="4">
        <f t="shared" si="27"/>
        <v>2.6350461133069828E-2</v>
      </c>
      <c r="G89" s="17">
        <f t="shared" si="28"/>
        <v>0.21080368906455862</v>
      </c>
      <c r="H89" s="20">
        <f t="shared" si="29"/>
        <v>800</v>
      </c>
      <c r="I89" s="21">
        <f t="shared" si="36"/>
        <v>1000</v>
      </c>
      <c r="J89" s="21">
        <f t="shared" si="30"/>
        <v>16000</v>
      </c>
      <c r="K89" s="4">
        <f t="shared" si="31"/>
        <v>2.1080368906455864E-2</v>
      </c>
      <c r="L89" s="4">
        <f t="shared" si="32"/>
        <v>2.6350461133069828E-2</v>
      </c>
      <c r="M89" s="17">
        <f t="shared" si="33"/>
        <v>0.42160737812911725</v>
      </c>
    </row>
    <row r="90" spans="1:13">
      <c r="A90" s="11">
        <f t="shared" si="37"/>
        <v>35</v>
      </c>
      <c r="B90" s="20">
        <f t="shared" si="34"/>
        <v>600</v>
      </c>
      <c r="C90" s="21">
        <f t="shared" si="35"/>
        <v>1000</v>
      </c>
      <c r="D90" s="21">
        <f t="shared" si="34"/>
        <v>8000</v>
      </c>
      <c r="E90" s="4">
        <f t="shared" si="26"/>
        <v>1.5584415584415584E-2</v>
      </c>
      <c r="F90" s="4">
        <f t="shared" si="27"/>
        <v>2.5974025974025976E-2</v>
      </c>
      <c r="G90" s="17">
        <f t="shared" si="28"/>
        <v>0.20779220779220781</v>
      </c>
      <c r="H90" s="20">
        <f t="shared" si="29"/>
        <v>800</v>
      </c>
      <c r="I90" s="21">
        <f t="shared" si="36"/>
        <v>1000</v>
      </c>
      <c r="J90" s="21">
        <f t="shared" si="30"/>
        <v>16000</v>
      </c>
      <c r="K90" s="4">
        <f t="shared" si="31"/>
        <v>2.0779220779220779E-2</v>
      </c>
      <c r="L90" s="4">
        <f t="shared" si="32"/>
        <v>2.5974025974025976E-2</v>
      </c>
      <c r="M90" s="17">
        <f t="shared" si="33"/>
        <v>0.41558441558441561</v>
      </c>
    </row>
    <row r="91" spans="1:13">
      <c r="A91" s="11">
        <f t="shared" si="37"/>
        <v>35.5</v>
      </c>
      <c r="B91" s="20">
        <f t="shared" si="34"/>
        <v>600</v>
      </c>
      <c r="C91" s="21">
        <f t="shared" si="35"/>
        <v>1000</v>
      </c>
      <c r="D91" s="21">
        <f t="shared" si="34"/>
        <v>8000</v>
      </c>
      <c r="E91" s="4">
        <f t="shared" si="26"/>
        <v>1.5364916773367475E-2</v>
      </c>
      <c r="F91" s="4">
        <f t="shared" si="27"/>
        <v>2.5608194622279125E-2</v>
      </c>
      <c r="G91" s="17">
        <f t="shared" si="28"/>
        <v>0.204865556978233</v>
      </c>
      <c r="H91" s="20">
        <f t="shared" si="29"/>
        <v>800</v>
      </c>
      <c r="I91" s="21">
        <f t="shared" si="36"/>
        <v>1000</v>
      </c>
      <c r="J91" s="21">
        <f t="shared" si="30"/>
        <v>16000</v>
      </c>
      <c r="K91" s="4">
        <f t="shared" si="31"/>
        <v>2.0486555697823299E-2</v>
      </c>
      <c r="L91" s="4">
        <f t="shared" si="32"/>
        <v>2.5608194622279125E-2</v>
      </c>
      <c r="M91" s="17">
        <f t="shared" si="33"/>
        <v>0.409731113956466</v>
      </c>
    </row>
    <row r="92" spans="1:13">
      <c r="A92" s="11">
        <f t="shared" si="37"/>
        <v>36</v>
      </c>
      <c r="B92" s="20">
        <f t="shared" si="34"/>
        <v>600</v>
      </c>
      <c r="C92" s="21">
        <f t="shared" si="35"/>
        <v>1000</v>
      </c>
      <c r="D92" s="21">
        <f t="shared" si="34"/>
        <v>8000</v>
      </c>
      <c r="E92" s="4">
        <f t="shared" si="26"/>
        <v>1.5151515151515152E-2</v>
      </c>
      <c r="F92" s="4">
        <f t="shared" si="27"/>
        <v>2.5252525252525252E-2</v>
      </c>
      <c r="G92" s="17">
        <f t="shared" si="28"/>
        <v>0.20202020202020202</v>
      </c>
      <c r="H92" s="20">
        <f t="shared" si="29"/>
        <v>800</v>
      </c>
      <c r="I92" s="21">
        <f t="shared" si="36"/>
        <v>1000</v>
      </c>
      <c r="J92" s="21">
        <f t="shared" si="30"/>
        <v>16000</v>
      </c>
      <c r="K92" s="4">
        <f t="shared" si="31"/>
        <v>2.0202020202020204E-2</v>
      </c>
      <c r="L92" s="4">
        <f t="shared" si="32"/>
        <v>2.5252525252525252E-2</v>
      </c>
      <c r="M92" s="17">
        <f t="shared" si="33"/>
        <v>0.40404040404040403</v>
      </c>
    </row>
    <row r="93" spans="1:13">
      <c r="A93" s="11">
        <f t="shared" si="37"/>
        <v>36.5</v>
      </c>
      <c r="B93" s="20">
        <f t="shared" si="34"/>
        <v>600</v>
      </c>
      <c r="C93" s="21">
        <f t="shared" si="35"/>
        <v>1000</v>
      </c>
      <c r="D93" s="21">
        <f t="shared" si="34"/>
        <v>8000</v>
      </c>
      <c r="E93" s="4">
        <f t="shared" si="26"/>
        <v>1.4943960149439599E-2</v>
      </c>
      <c r="F93" s="4">
        <f t="shared" si="27"/>
        <v>2.4906600249065998E-2</v>
      </c>
      <c r="G93" s="17">
        <f t="shared" si="28"/>
        <v>0.19925280199252798</v>
      </c>
      <c r="H93" s="20">
        <f t="shared" si="29"/>
        <v>800</v>
      </c>
      <c r="I93" s="21">
        <f t="shared" si="36"/>
        <v>1000</v>
      </c>
      <c r="J93" s="21">
        <f t="shared" si="30"/>
        <v>16000</v>
      </c>
      <c r="K93" s="4">
        <f t="shared" si="31"/>
        <v>1.9925280199252798E-2</v>
      </c>
      <c r="L93" s="4">
        <f t="shared" si="32"/>
        <v>2.4906600249065998E-2</v>
      </c>
      <c r="M93" s="17">
        <f t="shared" si="33"/>
        <v>0.39850560398505597</v>
      </c>
    </row>
    <row r="94" spans="1:13">
      <c r="A94" s="11">
        <f t="shared" si="37"/>
        <v>37</v>
      </c>
      <c r="B94" s="20">
        <f t="shared" si="34"/>
        <v>600</v>
      </c>
      <c r="C94" s="21">
        <f t="shared" si="35"/>
        <v>1000</v>
      </c>
      <c r="D94" s="21">
        <f t="shared" si="34"/>
        <v>8000</v>
      </c>
      <c r="E94" s="4">
        <f t="shared" si="26"/>
        <v>1.4742014742014743E-2</v>
      </c>
      <c r="F94" s="4">
        <f t="shared" si="27"/>
        <v>2.4570024570024569E-2</v>
      </c>
      <c r="G94" s="17">
        <f t="shared" si="28"/>
        <v>0.19656019656019655</v>
      </c>
      <c r="H94" s="20">
        <f t="shared" si="29"/>
        <v>800</v>
      </c>
      <c r="I94" s="21">
        <f t="shared" si="36"/>
        <v>1000</v>
      </c>
      <c r="J94" s="21">
        <f t="shared" si="30"/>
        <v>16000</v>
      </c>
      <c r="K94" s="4">
        <f t="shared" si="31"/>
        <v>1.9656019656019656E-2</v>
      </c>
      <c r="L94" s="4">
        <f t="shared" si="32"/>
        <v>2.4570024570024569E-2</v>
      </c>
      <c r="M94" s="17">
        <f t="shared" si="33"/>
        <v>0.3931203931203931</v>
      </c>
    </row>
    <row r="95" spans="1:13">
      <c r="A95" s="11">
        <f t="shared" si="37"/>
        <v>37.5</v>
      </c>
      <c r="B95" s="20">
        <f t="shared" si="34"/>
        <v>600</v>
      </c>
      <c r="C95" s="21">
        <f t="shared" si="35"/>
        <v>1000</v>
      </c>
      <c r="D95" s="21">
        <f t="shared" si="34"/>
        <v>8000</v>
      </c>
      <c r="E95" s="4">
        <f t="shared" si="26"/>
        <v>1.4545454545454545E-2</v>
      </c>
      <c r="F95" s="4">
        <f t="shared" si="27"/>
        <v>2.4242424242424242E-2</v>
      </c>
      <c r="G95" s="17">
        <f t="shared" si="28"/>
        <v>0.19393939393939394</v>
      </c>
      <c r="H95" s="20">
        <f t="shared" si="29"/>
        <v>800</v>
      </c>
      <c r="I95" s="21">
        <f t="shared" si="36"/>
        <v>1000</v>
      </c>
      <c r="J95" s="21">
        <f t="shared" si="30"/>
        <v>16000</v>
      </c>
      <c r="K95" s="4">
        <f t="shared" si="31"/>
        <v>1.9393939393939394E-2</v>
      </c>
      <c r="L95" s="4">
        <f t="shared" si="32"/>
        <v>2.4242424242424242E-2</v>
      </c>
      <c r="M95" s="17">
        <f t="shared" si="33"/>
        <v>0.38787878787878788</v>
      </c>
    </row>
    <row r="96" spans="1:13">
      <c r="A96" s="11">
        <f t="shared" si="37"/>
        <v>38</v>
      </c>
      <c r="B96" s="20">
        <f t="shared" si="34"/>
        <v>600</v>
      </c>
      <c r="C96" s="21">
        <f t="shared" si="35"/>
        <v>1000</v>
      </c>
      <c r="D96" s="21">
        <f t="shared" si="34"/>
        <v>8000</v>
      </c>
      <c r="E96" s="4">
        <f t="shared" si="26"/>
        <v>1.435406698564593E-2</v>
      </c>
      <c r="F96" s="4">
        <f t="shared" si="27"/>
        <v>2.3923444976076551E-2</v>
      </c>
      <c r="G96" s="17">
        <f t="shared" si="28"/>
        <v>0.19138755980861241</v>
      </c>
      <c r="H96" s="20">
        <f t="shared" si="29"/>
        <v>800</v>
      </c>
      <c r="I96" s="21">
        <f t="shared" si="36"/>
        <v>1000</v>
      </c>
      <c r="J96" s="21">
        <f t="shared" si="30"/>
        <v>16000</v>
      </c>
      <c r="K96" s="4">
        <f t="shared" si="31"/>
        <v>1.913875598086124E-2</v>
      </c>
      <c r="L96" s="4">
        <f t="shared" si="32"/>
        <v>2.3923444976076551E-2</v>
      </c>
      <c r="M96" s="17">
        <f t="shared" si="33"/>
        <v>0.38277511961722482</v>
      </c>
    </row>
    <row r="97" spans="1:13">
      <c r="A97" s="11">
        <f t="shared" si="37"/>
        <v>38.5</v>
      </c>
      <c r="B97" s="20">
        <f t="shared" si="34"/>
        <v>600</v>
      </c>
      <c r="C97" s="21">
        <f t="shared" si="35"/>
        <v>1000</v>
      </c>
      <c r="D97" s="21">
        <f t="shared" si="34"/>
        <v>8000</v>
      </c>
      <c r="E97" s="4">
        <f t="shared" si="26"/>
        <v>1.4167650531286895E-2</v>
      </c>
      <c r="F97" s="4">
        <f t="shared" si="27"/>
        <v>2.3612750885478158E-2</v>
      </c>
      <c r="G97" s="17">
        <f t="shared" si="28"/>
        <v>0.18890200708382526</v>
      </c>
      <c r="H97" s="20">
        <f t="shared" si="29"/>
        <v>800</v>
      </c>
      <c r="I97" s="21">
        <f t="shared" si="36"/>
        <v>1000</v>
      </c>
      <c r="J97" s="21">
        <f t="shared" si="30"/>
        <v>16000</v>
      </c>
      <c r="K97" s="4">
        <f t="shared" si="31"/>
        <v>1.8890200708382526E-2</v>
      </c>
      <c r="L97" s="4">
        <f t="shared" si="32"/>
        <v>2.3612750885478158E-2</v>
      </c>
      <c r="M97" s="17">
        <f t="shared" si="33"/>
        <v>0.37780401416765053</v>
      </c>
    </row>
    <row r="98" spans="1:13">
      <c r="A98" s="11">
        <f t="shared" si="37"/>
        <v>39</v>
      </c>
      <c r="B98" s="20">
        <f t="shared" si="34"/>
        <v>600</v>
      </c>
      <c r="C98" s="21">
        <f t="shared" si="35"/>
        <v>1000</v>
      </c>
      <c r="D98" s="21">
        <f t="shared" si="34"/>
        <v>8000</v>
      </c>
      <c r="E98" s="4">
        <f t="shared" si="26"/>
        <v>1.3986013986013984E-2</v>
      </c>
      <c r="F98" s="4">
        <f t="shared" si="27"/>
        <v>2.3310023310023305E-2</v>
      </c>
      <c r="G98" s="17">
        <f t="shared" si="28"/>
        <v>0.18648018648018644</v>
      </c>
      <c r="H98" s="20">
        <f t="shared" si="29"/>
        <v>800</v>
      </c>
      <c r="I98" s="21">
        <f t="shared" si="36"/>
        <v>1000</v>
      </c>
      <c r="J98" s="21">
        <f t="shared" si="30"/>
        <v>16000</v>
      </c>
      <c r="K98" s="4">
        <f t="shared" si="31"/>
        <v>1.8648018648018645E-2</v>
      </c>
      <c r="L98" s="4">
        <f t="shared" si="32"/>
        <v>2.3310023310023305E-2</v>
      </c>
      <c r="M98" s="17">
        <f t="shared" si="33"/>
        <v>0.37296037296037288</v>
      </c>
    </row>
    <row r="99" spans="1:13">
      <c r="A99" s="11">
        <f t="shared" si="37"/>
        <v>39.5</v>
      </c>
      <c r="B99" s="20">
        <f t="shared" si="34"/>
        <v>600</v>
      </c>
      <c r="C99" s="21">
        <f t="shared" si="35"/>
        <v>1000</v>
      </c>
      <c r="D99" s="21">
        <f t="shared" si="34"/>
        <v>8000</v>
      </c>
      <c r="E99" s="4">
        <f t="shared" si="26"/>
        <v>1.3808975834292289E-2</v>
      </c>
      <c r="F99" s="4">
        <f t="shared" si="27"/>
        <v>2.3014959723820484E-2</v>
      </c>
      <c r="G99" s="17">
        <f t="shared" si="28"/>
        <v>0.18411967779056387</v>
      </c>
      <c r="H99" s="20">
        <f t="shared" si="29"/>
        <v>800</v>
      </c>
      <c r="I99" s="21">
        <f t="shared" si="36"/>
        <v>1000</v>
      </c>
      <c r="J99" s="21">
        <f t="shared" si="30"/>
        <v>16000</v>
      </c>
      <c r="K99" s="4">
        <f t="shared" si="31"/>
        <v>1.8411967779056387E-2</v>
      </c>
      <c r="L99" s="4">
        <f t="shared" si="32"/>
        <v>2.3014959723820484E-2</v>
      </c>
      <c r="M99" s="17">
        <f t="shared" si="33"/>
        <v>0.36823935558112775</v>
      </c>
    </row>
    <row r="100" spans="1:13">
      <c r="A100" s="11">
        <f t="shared" si="37"/>
        <v>40</v>
      </c>
      <c r="B100" s="20">
        <f t="shared" si="34"/>
        <v>600</v>
      </c>
      <c r="C100" s="21">
        <f t="shared" si="35"/>
        <v>1000</v>
      </c>
      <c r="D100" s="21">
        <f t="shared" si="34"/>
        <v>8000</v>
      </c>
      <c r="E100" s="4">
        <f t="shared" si="26"/>
        <v>1.3636363636363636E-2</v>
      </c>
      <c r="F100" s="4">
        <f t="shared" si="27"/>
        <v>2.2727272727272728E-2</v>
      </c>
      <c r="G100" s="17">
        <f t="shared" si="28"/>
        <v>0.18181818181818182</v>
      </c>
      <c r="H100" s="20">
        <f t="shared" si="29"/>
        <v>800</v>
      </c>
      <c r="I100" s="21">
        <f t="shared" si="36"/>
        <v>1000</v>
      </c>
      <c r="J100" s="21">
        <f t="shared" si="30"/>
        <v>16000</v>
      </c>
      <c r="K100" s="4">
        <f t="shared" si="31"/>
        <v>1.8181818181818181E-2</v>
      </c>
      <c r="L100" s="4">
        <f t="shared" si="32"/>
        <v>2.2727272727272728E-2</v>
      </c>
      <c r="M100" s="17">
        <f t="shared" si="33"/>
        <v>0.36363636363636365</v>
      </c>
    </row>
    <row r="101" spans="1:13">
      <c r="A101" s="11">
        <f t="shared" si="37"/>
        <v>40.5</v>
      </c>
      <c r="B101" s="20">
        <f t="shared" si="34"/>
        <v>600</v>
      </c>
      <c r="C101" s="21">
        <f t="shared" si="35"/>
        <v>1000</v>
      </c>
      <c r="D101" s="21">
        <f t="shared" si="34"/>
        <v>8000</v>
      </c>
      <c r="E101" s="4">
        <f t="shared" si="26"/>
        <v>1.3468013468013466E-2</v>
      </c>
      <c r="F101" s="4">
        <f t="shared" si="27"/>
        <v>2.2446689113355775E-2</v>
      </c>
      <c r="G101" s="17">
        <f t="shared" si="28"/>
        <v>0.1795735129068462</v>
      </c>
      <c r="H101" s="20">
        <f t="shared" si="29"/>
        <v>800</v>
      </c>
      <c r="I101" s="21">
        <f t="shared" si="36"/>
        <v>1000</v>
      </c>
      <c r="J101" s="21">
        <f t="shared" si="30"/>
        <v>16000</v>
      </c>
      <c r="K101" s="4">
        <f t="shared" si="31"/>
        <v>1.7957351290684622E-2</v>
      </c>
      <c r="L101" s="4">
        <f t="shared" si="32"/>
        <v>2.2446689113355775E-2</v>
      </c>
      <c r="M101" s="17">
        <f t="shared" si="33"/>
        <v>0.3591470258136924</v>
      </c>
    </row>
    <row r="102" spans="1:13">
      <c r="A102" s="11">
        <f t="shared" si="37"/>
        <v>41</v>
      </c>
      <c r="B102" s="20">
        <f t="shared" si="34"/>
        <v>600</v>
      </c>
      <c r="C102" s="21">
        <f t="shared" si="35"/>
        <v>1000</v>
      </c>
      <c r="D102" s="21">
        <f t="shared" si="34"/>
        <v>8000</v>
      </c>
      <c r="E102" s="4">
        <f t="shared" si="26"/>
        <v>1.3303769401330377E-2</v>
      </c>
      <c r="F102" s="4">
        <f t="shared" si="27"/>
        <v>2.2172949002217297E-2</v>
      </c>
      <c r="G102" s="17">
        <f t="shared" si="28"/>
        <v>0.17738359201773837</v>
      </c>
      <c r="H102" s="20">
        <f t="shared" si="29"/>
        <v>800</v>
      </c>
      <c r="I102" s="21">
        <f t="shared" si="36"/>
        <v>1000</v>
      </c>
      <c r="J102" s="21">
        <f t="shared" si="30"/>
        <v>16000</v>
      </c>
      <c r="K102" s="4">
        <f t="shared" si="31"/>
        <v>1.7738359201773836E-2</v>
      </c>
      <c r="L102" s="4">
        <f t="shared" si="32"/>
        <v>2.2172949002217297E-2</v>
      </c>
      <c r="M102" s="17">
        <f t="shared" si="33"/>
        <v>0.35476718403547675</v>
      </c>
    </row>
    <row r="103" spans="1:13">
      <c r="A103" s="11">
        <f t="shared" si="37"/>
        <v>41.5</v>
      </c>
      <c r="B103" s="20">
        <f t="shared" si="34"/>
        <v>600</v>
      </c>
      <c r="C103" s="21">
        <f t="shared" si="35"/>
        <v>1000</v>
      </c>
      <c r="D103" s="21">
        <f t="shared" si="34"/>
        <v>8000</v>
      </c>
      <c r="E103" s="4">
        <f t="shared" si="26"/>
        <v>1.3143483023001093E-2</v>
      </c>
      <c r="F103" s="4">
        <f t="shared" si="27"/>
        <v>2.1905805038335155E-2</v>
      </c>
      <c r="G103" s="17">
        <f t="shared" si="28"/>
        <v>0.17524644030668124</v>
      </c>
      <c r="H103" s="20">
        <f t="shared" si="29"/>
        <v>800</v>
      </c>
      <c r="I103" s="21">
        <f t="shared" si="36"/>
        <v>1000</v>
      </c>
      <c r="J103" s="21">
        <f t="shared" si="30"/>
        <v>16000</v>
      </c>
      <c r="K103" s="4">
        <f t="shared" si="31"/>
        <v>1.7524644030668123E-2</v>
      </c>
      <c r="L103" s="4">
        <f t="shared" si="32"/>
        <v>2.1905805038335155E-2</v>
      </c>
      <c r="M103" s="17">
        <f t="shared" si="33"/>
        <v>0.35049288061336248</v>
      </c>
    </row>
    <row r="104" spans="1:13">
      <c r="A104" s="11">
        <f t="shared" si="37"/>
        <v>42</v>
      </c>
      <c r="B104" s="20">
        <f t="shared" si="34"/>
        <v>600</v>
      </c>
      <c r="C104" s="21">
        <f t="shared" si="35"/>
        <v>1000</v>
      </c>
      <c r="D104" s="21">
        <f t="shared" si="34"/>
        <v>8000</v>
      </c>
      <c r="E104" s="4">
        <f t="shared" si="26"/>
        <v>1.2987012987012988E-2</v>
      </c>
      <c r="F104" s="4">
        <f t="shared" si="27"/>
        <v>2.1645021645021644E-2</v>
      </c>
      <c r="G104" s="17">
        <f t="shared" si="28"/>
        <v>0.17316017316017315</v>
      </c>
      <c r="H104" s="20">
        <f t="shared" si="29"/>
        <v>800</v>
      </c>
      <c r="I104" s="21">
        <f t="shared" si="36"/>
        <v>1000</v>
      </c>
      <c r="J104" s="21">
        <f t="shared" si="30"/>
        <v>16000</v>
      </c>
      <c r="K104" s="4">
        <f t="shared" si="31"/>
        <v>1.7316017316017316E-2</v>
      </c>
      <c r="L104" s="4">
        <f t="shared" si="32"/>
        <v>2.1645021645021644E-2</v>
      </c>
      <c r="M104" s="17">
        <f t="shared" si="33"/>
        <v>0.34632034632034631</v>
      </c>
    </row>
    <row r="105" spans="1:13">
      <c r="A105" s="11">
        <f t="shared" si="37"/>
        <v>42.5</v>
      </c>
      <c r="B105" s="20">
        <f t="shared" si="34"/>
        <v>600</v>
      </c>
      <c r="C105" s="21">
        <f t="shared" si="35"/>
        <v>1000</v>
      </c>
      <c r="D105" s="21">
        <f t="shared" si="34"/>
        <v>8000</v>
      </c>
      <c r="E105" s="4">
        <f t="shared" si="26"/>
        <v>1.283422459893048E-2</v>
      </c>
      <c r="F105" s="4">
        <f t="shared" si="27"/>
        <v>2.1390374331550797E-2</v>
      </c>
      <c r="G105" s="17">
        <f t="shared" si="28"/>
        <v>0.17112299465240638</v>
      </c>
      <c r="H105" s="20">
        <f t="shared" si="29"/>
        <v>800</v>
      </c>
      <c r="I105" s="21">
        <f t="shared" si="36"/>
        <v>1000</v>
      </c>
      <c r="J105" s="21">
        <f t="shared" si="30"/>
        <v>16000</v>
      </c>
      <c r="K105" s="4">
        <f t="shared" si="31"/>
        <v>1.7112299465240639E-2</v>
      </c>
      <c r="L105" s="4">
        <f t="shared" si="32"/>
        <v>2.1390374331550797E-2</v>
      </c>
      <c r="M105" s="17">
        <f t="shared" si="33"/>
        <v>0.34224598930481276</v>
      </c>
    </row>
    <row r="106" spans="1:13">
      <c r="A106" s="11">
        <f t="shared" si="37"/>
        <v>43</v>
      </c>
      <c r="B106" s="20">
        <f t="shared" si="34"/>
        <v>600</v>
      </c>
      <c r="C106" s="21">
        <f t="shared" si="35"/>
        <v>1000</v>
      </c>
      <c r="D106" s="21">
        <f t="shared" si="34"/>
        <v>8000</v>
      </c>
      <c r="E106" s="4">
        <f t="shared" si="26"/>
        <v>1.2684989429175474E-2</v>
      </c>
      <c r="F106" s="4">
        <f t="shared" si="27"/>
        <v>2.1141649048625789E-2</v>
      </c>
      <c r="G106" s="17">
        <f t="shared" si="28"/>
        <v>0.16913319238900631</v>
      </c>
      <c r="H106" s="20">
        <f t="shared" si="29"/>
        <v>800</v>
      </c>
      <c r="I106" s="21">
        <f t="shared" si="36"/>
        <v>1000</v>
      </c>
      <c r="J106" s="21">
        <f t="shared" si="30"/>
        <v>16000</v>
      </c>
      <c r="K106" s="4">
        <f t="shared" si="31"/>
        <v>1.6913319238900631E-2</v>
      </c>
      <c r="L106" s="4">
        <f t="shared" si="32"/>
        <v>2.1141649048625789E-2</v>
      </c>
      <c r="M106" s="17">
        <f t="shared" si="33"/>
        <v>0.33826638477801263</v>
      </c>
    </row>
    <row r="107" spans="1:13">
      <c r="A107" s="11">
        <f t="shared" si="37"/>
        <v>43.5</v>
      </c>
      <c r="B107" s="20">
        <f t="shared" si="34"/>
        <v>600</v>
      </c>
      <c r="C107" s="21">
        <f t="shared" si="35"/>
        <v>1000</v>
      </c>
      <c r="D107" s="21">
        <f t="shared" si="34"/>
        <v>8000</v>
      </c>
      <c r="E107" s="4">
        <f t="shared" si="26"/>
        <v>1.2539184952978056E-2</v>
      </c>
      <c r="F107" s="4">
        <f t="shared" si="27"/>
        <v>2.0898641588296761E-2</v>
      </c>
      <c r="G107" s="17">
        <f t="shared" si="28"/>
        <v>0.16718913270637409</v>
      </c>
      <c r="H107" s="20">
        <f t="shared" si="29"/>
        <v>800</v>
      </c>
      <c r="I107" s="21">
        <f t="shared" si="36"/>
        <v>1000</v>
      </c>
      <c r="J107" s="21">
        <f t="shared" si="30"/>
        <v>16000</v>
      </c>
      <c r="K107" s="4">
        <f t="shared" si="31"/>
        <v>1.671891327063741E-2</v>
      </c>
      <c r="L107" s="4">
        <f t="shared" si="32"/>
        <v>2.0898641588296761E-2</v>
      </c>
      <c r="M107" s="17">
        <f t="shared" si="33"/>
        <v>0.33437826541274818</v>
      </c>
    </row>
    <row r="108" spans="1:13">
      <c r="A108" s="11">
        <f t="shared" si="37"/>
        <v>44</v>
      </c>
      <c r="B108" s="20">
        <f t="shared" si="34"/>
        <v>600</v>
      </c>
      <c r="C108" s="21">
        <f t="shared" si="35"/>
        <v>1000</v>
      </c>
      <c r="D108" s="21">
        <f t="shared" si="34"/>
        <v>8000</v>
      </c>
      <c r="E108" s="4">
        <f t="shared" si="26"/>
        <v>1.2396694214876032E-2</v>
      </c>
      <c r="F108" s="4">
        <f t="shared" si="27"/>
        <v>2.0661157024793386E-2</v>
      </c>
      <c r="G108" s="17">
        <f t="shared" si="28"/>
        <v>0.16528925619834708</v>
      </c>
      <c r="H108" s="20">
        <f t="shared" si="29"/>
        <v>800</v>
      </c>
      <c r="I108" s="21">
        <f t="shared" si="36"/>
        <v>1000</v>
      </c>
      <c r="J108" s="21">
        <f t="shared" si="30"/>
        <v>16000</v>
      </c>
      <c r="K108" s="4">
        <f t="shared" si="31"/>
        <v>1.6528925619834708E-2</v>
      </c>
      <c r="L108" s="4">
        <f t="shared" si="32"/>
        <v>2.0661157024793386E-2</v>
      </c>
      <c r="M108" s="17">
        <f t="shared" si="33"/>
        <v>0.33057851239669417</v>
      </c>
    </row>
    <row r="109" spans="1:13">
      <c r="A109" s="11">
        <f t="shared" si="37"/>
        <v>44.5</v>
      </c>
      <c r="B109" s="20">
        <f t="shared" si="34"/>
        <v>600</v>
      </c>
      <c r="C109" s="21">
        <f t="shared" si="35"/>
        <v>1000</v>
      </c>
      <c r="D109" s="21">
        <f t="shared" si="34"/>
        <v>8000</v>
      </c>
      <c r="E109" s="4">
        <f t="shared" si="26"/>
        <v>1.2257405515832482E-2</v>
      </c>
      <c r="F109" s="4">
        <f t="shared" si="27"/>
        <v>2.0429009193054137E-2</v>
      </c>
      <c r="G109" s="17">
        <f t="shared" si="28"/>
        <v>0.16343207354443309</v>
      </c>
      <c r="H109" s="20">
        <f t="shared" si="29"/>
        <v>800</v>
      </c>
      <c r="I109" s="21">
        <f t="shared" si="36"/>
        <v>1000</v>
      </c>
      <c r="J109" s="21">
        <f t="shared" si="30"/>
        <v>16000</v>
      </c>
      <c r="K109" s="4">
        <f t="shared" si="31"/>
        <v>1.634320735444331E-2</v>
      </c>
      <c r="L109" s="4">
        <f t="shared" si="32"/>
        <v>2.0429009193054137E-2</v>
      </c>
      <c r="M109" s="17">
        <f t="shared" si="33"/>
        <v>0.32686414708886619</v>
      </c>
    </row>
    <row r="110" spans="1:13">
      <c r="A110" s="11">
        <f t="shared" si="37"/>
        <v>45</v>
      </c>
      <c r="B110" s="20">
        <f t="shared" si="34"/>
        <v>600</v>
      </c>
      <c r="C110" s="21">
        <f t="shared" si="35"/>
        <v>1000</v>
      </c>
      <c r="D110" s="21">
        <f t="shared" si="34"/>
        <v>8000</v>
      </c>
      <c r="E110" s="4">
        <f t="shared" si="26"/>
        <v>1.2121212121212119E-2</v>
      </c>
      <c r="F110" s="4">
        <f t="shared" si="27"/>
        <v>2.02020202020202E-2</v>
      </c>
      <c r="G110" s="17">
        <f t="shared" si="28"/>
        <v>0.1616161616161616</v>
      </c>
      <c r="H110" s="20">
        <f t="shared" si="29"/>
        <v>800</v>
      </c>
      <c r="I110" s="21">
        <f t="shared" si="36"/>
        <v>1000</v>
      </c>
      <c r="J110" s="21">
        <f t="shared" si="30"/>
        <v>16000</v>
      </c>
      <c r="K110" s="4">
        <f t="shared" si="31"/>
        <v>1.6161616161616158E-2</v>
      </c>
      <c r="L110" s="4">
        <f t="shared" si="32"/>
        <v>2.02020202020202E-2</v>
      </c>
      <c r="M110" s="17">
        <f t="shared" si="33"/>
        <v>0.3232323232323232</v>
      </c>
    </row>
    <row r="111" spans="1:13">
      <c r="A111" s="11">
        <f t="shared" si="37"/>
        <v>45.5</v>
      </c>
      <c r="B111" s="20">
        <f t="shared" si="34"/>
        <v>600</v>
      </c>
      <c r="C111" s="21">
        <f t="shared" si="35"/>
        <v>1000</v>
      </c>
      <c r="D111" s="21">
        <f t="shared" si="34"/>
        <v>8000</v>
      </c>
      <c r="E111" s="4">
        <f t="shared" si="26"/>
        <v>1.1988011988011986E-2</v>
      </c>
      <c r="F111" s="4">
        <f t="shared" si="27"/>
        <v>1.9980019980019977E-2</v>
      </c>
      <c r="G111" s="17">
        <f t="shared" si="28"/>
        <v>0.15984015984015981</v>
      </c>
      <c r="H111" s="20">
        <f t="shared" si="29"/>
        <v>800</v>
      </c>
      <c r="I111" s="21">
        <f t="shared" si="36"/>
        <v>1000</v>
      </c>
      <c r="J111" s="21">
        <f t="shared" si="30"/>
        <v>16000</v>
      </c>
      <c r="K111" s="4">
        <f t="shared" si="31"/>
        <v>1.5984015984015981E-2</v>
      </c>
      <c r="L111" s="4">
        <f t="shared" si="32"/>
        <v>1.9980019980019977E-2</v>
      </c>
      <c r="M111" s="17">
        <f t="shared" si="33"/>
        <v>0.31968031968031962</v>
      </c>
    </row>
    <row r="112" spans="1:13">
      <c r="A112" s="11">
        <f t="shared" si="37"/>
        <v>46</v>
      </c>
      <c r="B112" s="20">
        <f t="shared" si="34"/>
        <v>600</v>
      </c>
      <c r="C112" s="21">
        <f t="shared" si="35"/>
        <v>1000</v>
      </c>
      <c r="D112" s="21">
        <f t="shared" si="34"/>
        <v>8000</v>
      </c>
      <c r="E112" s="4">
        <f t="shared" si="26"/>
        <v>1.1857707509881422E-2</v>
      </c>
      <c r="F112" s="4">
        <f t="shared" si="27"/>
        <v>1.9762845849802372E-2</v>
      </c>
      <c r="G112" s="17">
        <f t="shared" si="28"/>
        <v>0.15810276679841898</v>
      </c>
      <c r="H112" s="20">
        <f t="shared" si="29"/>
        <v>800</v>
      </c>
      <c r="I112" s="21">
        <f t="shared" si="36"/>
        <v>1000</v>
      </c>
      <c r="J112" s="21">
        <f t="shared" si="30"/>
        <v>16000</v>
      </c>
      <c r="K112" s="4">
        <f t="shared" si="31"/>
        <v>1.5810276679841896E-2</v>
      </c>
      <c r="L112" s="4">
        <f t="shared" si="32"/>
        <v>1.9762845849802372E-2</v>
      </c>
      <c r="M112" s="17">
        <f t="shared" si="33"/>
        <v>0.31620553359683795</v>
      </c>
    </row>
    <row r="113" spans="1:13">
      <c r="A113" s="11">
        <f t="shared" si="37"/>
        <v>46.5</v>
      </c>
      <c r="B113" s="20">
        <f t="shared" si="34"/>
        <v>600</v>
      </c>
      <c r="C113" s="21">
        <f t="shared" si="35"/>
        <v>1000</v>
      </c>
      <c r="D113" s="21">
        <f t="shared" si="34"/>
        <v>8000</v>
      </c>
      <c r="E113" s="4">
        <f t="shared" si="26"/>
        <v>1.1730205278592374E-2</v>
      </c>
      <c r="F113" s="4">
        <f t="shared" si="27"/>
        <v>1.9550342130987289E-2</v>
      </c>
      <c r="G113" s="17">
        <f t="shared" si="28"/>
        <v>0.15640273704789831</v>
      </c>
      <c r="H113" s="20">
        <f t="shared" si="29"/>
        <v>800</v>
      </c>
      <c r="I113" s="21">
        <f t="shared" si="36"/>
        <v>1000</v>
      </c>
      <c r="J113" s="21">
        <f t="shared" si="30"/>
        <v>16000</v>
      </c>
      <c r="K113" s="4">
        <f t="shared" si="31"/>
        <v>1.564027370478983E-2</v>
      </c>
      <c r="L113" s="4">
        <f t="shared" si="32"/>
        <v>1.9550342130987289E-2</v>
      </c>
      <c r="M113" s="17">
        <f t="shared" si="33"/>
        <v>0.31280547409579662</v>
      </c>
    </row>
    <row r="114" spans="1:13">
      <c r="A114" s="11">
        <f t="shared" si="37"/>
        <v>47</v>
      </c>
      <c r="B114" s="20">
        <f t="shared" si="34"/>
        <v>600</v>
      </c>
      <c r="C114" s="21">
        <f t="shared" si="35"/>
        <v>1000</v>
      </c>
      <c r="D114" s="21">
        <f t="shared" si="34"/>
        <v>8000</v>
      </c>
      <c r="E114" s="4">
        <f t="shared" si="26"/>
        <v>1.160541586073501E-2</v>
      </c>
      <c r="F114" s="4">
        <f t="shared" si="27"/>
        <v>1.9342359767891684E-2</v>
      </c>
      <c r="G114" s="17">
        <f t="shared" si="28"/>
        <v>0.15473887814313347</v>
      </c>
      <c r="H114" s="20">
        <f t="shared" si="29"/>
        <v>800</v>
      </c>
      <c r="I114" s="21">
        <f t="shared" si="36"/>
        <v>1000</v>
      </c>
      <c r="J114" s="21">
        <f t="shared" si="30"/>
        <v>16000</v>
      </c>
      <c r="K114" s="4">
        <f t="shared" si="31"/>
        <v>1.5473887814313346E-2</v>
      </c>
      <c r="L114" s="4">
        <f t="shared" si="32"/>
        <v>1.9342359767891684E-2</v>
      </c>
      <c r="M114" s="17">
        <f t="shared" si="33"/>
        <v>0.30947775628626695</v>
      </c>
    </row>
    <row r="115" spans="1:13">
      <c r="A115" s="11">
        <f t="shared" si="37"/>
        <v>47.5</v>
      </c>
      <c r="B115" s="20">
        <f t="shared" si="34"/>
        <v>600</v>
      </c>
      <c r="C115" s="21">
        <f t="shared" si="35"/>
        <v>1000</v>
      </c>
      <c r="D115" s="21">
        <f t="shared" si="34"/>
        <v>8000</v>
      </c>
      <c r="E115" s="4">
        <f t="shared" si="26"/>
        <v>1.1483253588516745E-2</v>
      </c>
      <c r="F115" s="4">
        <f t="shared" si="27"/>
        <v>1.913875598086124E-2</v>
      </c>
      <c r="G115" s="17">
        <f t="shared" si="28"/>
        <v>0.15311004784688992</v>
      </c>
      <c r="H115" s="20">
        <f t="shared" si="29"/>
        <v>800</v>
      </c>
      <c r="I115" s="21">
        <f t="shared" si="36"/>
        <v>1000</v>
      </c>
      <c r="J115" s="21">
        <f t="shared" si="30"/>
        <v>16000</v>
      </c>
      <c r="K115" s="4">
        <f t="shared" si="31"/>
        <v>1.5311004784688994E-2</v>
      </c>
      <c r="L115" s="4">
        <f t="shared" si="32"/>
        <v>1.913875598086124E-2</v>
      </c>
      <c r="M115" s="17">
        <f t="shared" si="33"/>
        <v>0.30622009569377984</v>
      </c>
    </row>
    <row r="116" spans="1:13">
      <c r="A116" s="11">
        <f t="shared" si="37"/>
        <v>48</v>
      </c>
      <c r="B116" s="20">
        <f t="shared" si="34"/>
        <v>600</v>
      </c>
      <c r="C116" s="21">
        <f t="shared" si="35"/>
        <v>1000</v>
      </c>
      <c r="D116" s="21">
        <f t="shared" si="34"/>
        <v>8000</v>
      </c>
      <c r="E116" s="4">
        <f t="shared" si="26"/>
        <v>1.1363636363636362E-2</v>
      </c>
      <c r="F116" s="4">
        <f t="shared" si="27"/>
        <v>1.8939393939393936E-2</v>
      </c>
      <c r="G116" s="17">
        <f t="shared" si="28"/>
        <v>0.15151515151515149</v>
      </c>
      <c r="H116" s="20">
        <f t="shared" si="29"/>
        <v>800</v>
      </c>
      <c r="I116" s="21">
        <f t="shared" si="36"/>
        <v>1000</v>
      </c>
      <c r="J116" s="21">
        <f t="shared" si="30"/>
        <v>16000</v>
      </c>
      <c r="K116" s="4">
        <f t="shared" si="31"/>
        <v>1.515151515151515E-2</v>
      </c>
      <c r="L116" s="4">
        <f t="shared" si="32"/>
        <v>1.8939393939393936E-2</v>
      </c>
      <c r="M116" s="17">
        <f t="shared" si="33"/>
        <v>0.30303030303030298</v>
      </c>
    </row>
    <row r="117" spans="1:13">
      <c r="A117" s="11">
        <f t="shared" si="37"/>
        <v>48.5</v>
      </c>
      <c r="B117" s="20">
        <f t="shared" si="34"/>
        <v>600</v>
      </c>
      <c r="C117" s="21">
        <f t="shared" si="35"/>
        <v>1000</v>
      </c>
      <c r="D117" s="21">
        <f t="shared" si="34"/>
        <v>8000</v>
      </c>
      <c r="E117" s="4">
        <f t="shared" si="26"/>
        <v>1.1246485473289597E-2</v>
      </c>
      <c r="F117" s="4">
        <f t="shared" si="27"/>
        <v>1.874414245548266E-2</v>
      </c>
      <c r="G117" s="17">
        <f t="shared" si="28"/>
        <v>0.14995313964386128</v>
      </c>
      <c r="H117" s="20">
        <f t="shared" si="29"/>
        <v>800</v>
      </c>
      <c r="I117" s="21">
        <f t="shared" si="36"/>
        <v>1000</v>
      </c>
      <c r="J117" s="21">
        <f t="shared" si="30"/>
        <v>16000</v>
      </c>
      <c r="K117" s="4">
        <f t="shared" si="31"/>
        <v>1.499531396438613E-2</v>
      </c>
      <c r="L117" s="4">
        <f t="shared" si="32"/>
        <v>1.874414245548266E-2</v>
      </c>
      <c r="M117" s="17">
        <f t="shared" si="33"/>
        <v>0.29990627928772257</v>
      </c>
    </row>
    <row r="118" spans="1:13">
      <c r="A118" s="11">
        <f t="shared" si="37"/>
        <v>49</v>
      </c>
      <c r="B118" s="20">
        <f t="shared" si="34"/>
        <v>600</v>
      </c>
      <c r="C118" s="21">
        <f t="shared" si="35"/>
        <v>1000</v>
      </c>
      <c r="D118" s="21">
        <f t="shared" si="34"/>
        <v>8000</v>
      </c>
      <c r="E118" s="4">
        <f t="shared" si="26"/>
        <v>1.1131725417439701E-2</v>
      </c>
      <c r="F118" s="4">
        <f t="shared" si="27"/>
        <v>1.8552875695732836E-2</v>
      </c>
      <c r="G118" s="17">
        <f t="shared" si="28"/>
        <v>0.14842300556586269</v>
      </c>
      <c r="H118" s="20">
        <f t="shared" si="29"/>
        <v>800</v>
      </c>
      <c r="I118" s="21">
        <f t="shared" si="36"/>
        <v>1000</v>
      </c>
      <c r="J118" s="21">
        <f t="shared" si="30"/>
        <v>16000</v>
      </c>
      <c r="K118" s="4">
        <f t="shared" si="31"/>
        <v>1.4842300556586269E-2</v>
      </c>
      <c r="L118" s="4">
        <f t="shared" si="32"/>
        <v>1.8552875695732836E-2</v>
      </c>
      <c r="M118" s="17">
        <f t="shared" si="33"/>
        <v>0.29684601113172537</v>
      </c>
    </row>
    <row r="119" spans="1:13">
      <c r="A119" s="11">
        <f t="shared" si="37"/>
        <v>49.5</v>
      </c>
      <c r="B119" s="20">
        <f t="shared" si="34"/>
        <v>600</v>
      </c>
      <c r="C119" s="21">
        <f t="shared" si="35"/>
        <v>1000</v>
      </c>
      <c r="D119" s="21">
        <f t="shared" si="34"/>
        <v>8000</v>
      </c>
      <c r="E119" s="4">
        <f t="shared" si="26"/>
        <v>1.1019283746556474E-2</v>
      </c>
      <c r="F119" s="4">
        <f t="shared" si="27"/>
        <v>1.8365472910927456E-2</v>
      </c>
      <c r="G119" s="17">
        <f t="shared" si="28"/>
        <v>0.14692378328741965</v>
      </c>
      <c r="H119" s="20">
        <f t="shared" si="29"/>
        <v>800</v>
      </c>
      <c r="I119" s="21">
        <f t="shared" si="36"/>
        <v>1000</v>
      </c>
      <c r="J119" s="21">
        <f t="shared" si="30"/>
        <v>16000</v>
      </c>
      <c r="K119" s="4">
        <f t="shared" si="31"/>
        <v>1.4692378328741965E-2</v>
      </c>
      <c r="L119" s="4">
        <f t="shared" si="32"/>
        <v>1.8365472910927456E-2</v>
      </c>
      <c r="M119" s="17">
        <f t="shared" si="33"/>
        <v>0.29384756657483929</v>
      </c>
    </row>
    <row r="120" spans="1:13" ht="15" thickBot="1">
      <c r="A120" s="13">
        <f t="shared" si="37"/>
        <v>50</v>
      </c>
      <c r="B120" s="22">
        <f t="shared" si="34"/>
        <v>600</v>
      </c>
      <c r="C120" s="23">
        <f t="shared" si="35"/>
        <v>1000</v>
      </c>
      <c r="D120" s="23">
        <f t="shared" si="34"/>
        <v>8000</v>
      </c>
      <c r="E120" s="18">
        <f t="shared" si="26"/>
        <v>1.0909090909090908E-2</v>
      </c>
      <c r="F120" s="18">
        <f t="shared" si="27"/>
        <v>1.8181818181818181E-2</v>
      </c>
      <c r="G120" s="19">
        <f t="shared" si="28"/>
        <v>0.14545454545454545</v>
      </c>
      <c r="H120" s="22">
        <f t="shared" si="29"/>
        <v>800</v>
      </c>
      <c r="I120" s="23">
        <f t="shared" si="36"/>
        <v>1000</v>
      </c>
      <c r="J120" s="23">
        <f t="shared" si="30"/>
        <v>16000</v>
      </c>
      <c r="K120" s="18">
        <f t="shared" si="31"/>
        <v>1.4545454545454544E-2</v>
      </c>
      <c r="L120" s="18">
        <f t="shared" si="32"/>
        <v>1.8181818181818181E-2</v>
      </c>
      <c r="M120" s="19">
        <f t="shared" si="33"/>
        <v>0.29090909090909089</v>
      </c>
    </row>
    <row r="121" spans="1:13" ht="15" thickTop="1"/>
  </sheetData>
  <mergeCells count="8">
    <mergeCell ref="A8:D8"/>
    <mergeCell ref="A12:D12"/>
    <mergeCell ref="B18:G18"/>
    <mergeCell ref="H18:M18"/>
    <mergeCell ref="H19:I19"/>
    <mergeCell ref="A16:D16"/>
    <mergeCell ref="B19:D19"/>
    <mergeCell ref="E19:G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FB76-E754-430C-B5AF-E4571BAB51E6}">
  <dimension ref="A1:M121"/>
  <sheetViews>
    <sheetView zoomScale="115" zoomScaleNormal="115" workbookViewId="0">
      <selection activeCell="C1" sqref="C1:D4"/>
    </sheetView>
  </sheetViews>
  <sheetFormatPr defaultColWidth="11.54296875" defaultRowHeight="14.5"/>
  <cols>
    <col min="1" max="1" width="25.81640625" bestFit="1" customWidth="1"/>
    <col min="2" max="2" width="12.81640625" bestFit="1" customWidth="1"/>
    <col min="8" max="9" width="11.6328125" bestFit="1" customWidth="1"/>
    <col min="10" max="10" width="12.36328125" bestFit="1" customWidth="1"/>
  </cols>
  <sheetData>
    <row r="1" spans="1:4" s="24" customFormat="1">
      <c r="A1" s="24" t="s">
        <v>16</v>
      </c>
    </row>
    <row r="3" spans="1:4">
      <c r="A3" s="6" t="s">
        <v>0</v>
      </c>
    </row>
    <row r="4" spans="1:4">
      <c r="A4" s="7" t="s">
        <v>6</v>
      </c>
      <c r="B4" s="2">
        <v>1.1000000000000001</v>
      </c>
    </row>
    <row r="6" spans="1:4">
      <c r="A6" s="7" t="s">
        <v>7</v>
      </c>
      <c r="B6" s="7" t="s">
        <v>1</v>
      </c>
      <c r="C6" s="7" t="s">
        <v>2</v>
      </c>
      <c r="D6" s="7" t="s">
        <v>3</v>
      </c>
    </row>
    <row r="7" spans="1:4">
      <c r="A7" s="7" t="s">
        <v>4</v>
      </c>
      <c r="B7" s="3">
        <v>800</v>
      </c>
      <c r="C7" s="3">
        <v>400</v>
      </c>
      <c r="D7" s="3">
        <v>19000</v>
      </c>
    </row>
    <row r="8" spans="1:4">
      <c r="A8" s="32" t="s">
        <v>13</v>
      </c>
      <c r="B8" s="32"/>
      <c r="C8" s="32"/>
      <c r="D8" s="32"/>
    </row>
    <row r="9" spans="1:4">
      <c r="A9" s="7" t="s">
        <v>10</v>
      </c>
      <c r="B9" s="3">
        <v>300</v>
      </c>
      <c r="C9" s="3">
        <v>300</v>
      </c>
      <c r="D9" s="3">
        <v>4000</v>
      </c>
    </row>
    <row r="10" spans="1:4">
      <c r="A10" s="7" t="s">
        <v>11</v>
      </c>
      <c r="B10" s="4">
        <v>0.3</v>
      </c>
      <c r="C10" s="4">
        <v>0.4</v>
      </c>
      <c r="D10" s="4">
        <v>0.3</v>
      </c>
    </row>
    <row r="11" spans="1:4">
      <c r="A11" s="7" t="s">
        <v>12</v>
      </c>
      <c r="B11" s="5">
        <v>2</v>
      </c>
      <c r="C11" s="5">
        <v>5</v>
      </c>
      <c r="D11" s="5">
        <v>2</v>
      </c>
    </row>
    <row r="12" spans="1:4">
      <c r="A12" s="33" t="s">
        <v>14</v>
      </c>
      <c r="B12" s="33"/>
      <c r="C12" s="33"/>
      <c r="D12" s="33"/>
    </row>
    <row r="13" spans="1:4">
      <c r="A13" s="7" t="s">
        <v>10</v>
      </c>
      <c r="B13" s="3">
        <f>B9</f>
        <v>300</v>
      </c>
      <c r="C13" s="3">
        <f t="shared" ref="C13:D13" si="0">C9</f>
        <v>300</v>
      </c>
      <c r="D13" s="3">
        <f t="shared" si="0"/>
        <v>4000</v>
      </c>
    </row>
    <row r="14" spans="1:4">
      <c r="A14" s="7" t="s">
        <v>11</v>
      </c>
      <c r="B14" s="4">
        <v>0.5</v>
      </c>
      <c r="C14" s="4">
        <v>0.5</v>
      </c>
      <c r="D14" s="4">
        <v>0.5</v>
      </c>
    </row>
    <row r="15" spans="1:4">
      <c r="A15" s="7" t="s">
        <v>12</v>
      </c>
      <c r="B15" s="5">
        <v>2</v>
      </c>
      <c r="C15" s="5">
        <v>5</v>
      </c>
      <c r="D15" s="5">
        <v>2</v>
      </c>
    </row>
    <row r="16" spans="1:4" ht="199.75" customHeight="1">
      <c r="A16" s="34" t="s">
        <v>19</v>
      </c>
      <c r="B16" s="35"/>
      <c r="C16" s="35"/>
      <c r="D16" s="35"/>
    </row>
    <row r="17" spans="1:13" ht="15" thickBot="1">
      <c r="B17" s="1"/>
      <c r="C17" s="1"/>
      <c r="D17" s="1"/>
    </row>
    <row r="18" spans="1:13" ht="15" thickTop="1">
      <c r="A18" s="10"/>
      <c r="B18" s="36" t="str">
        <f>A8</f>
        <v>Supòsit A, B i C</v>
      </c>
      <c r="C18" s="37"/>
      <c r="D18" s="37"/>
      <c r="E18" s="37"/>
      <c r="F18" s="37"/>
      <c r="G18" s="38"/>
      <c r="H18" s="39" t="str">
        <f>A12</f>
        <v>Supòsit E (Comunitat Energètica)</v>
      </c>
      <c r="I18" s="40"/>
      <c r="J18" s="40"/>
      <c r="K18" s="40"/>
      <c r="L18" s="40"/>
      <c r="M18" s="41"/>
    </row>
    <row r="19" spans="1:13">
      <c r="A19" s="11"/>
      <c r="B19" s="26" t="s">
        <v>8</v>
      </c>
      <c r="C19" s="27"/>
      <c r="D19" s="27"/>
      <c r="E19" s="28" t="s">
        <v>9</v>
      </c>
      <c r="F19" s="28"/>
      <c r="G19" s="29"/>
      <c r="H19" s="30" t="s">
        <v>8</v>
      </c>
      <c r="I19" s="31"/>
      <c r="J19" s="9"/>
      <c r="K19" s="8" t="s">
        <v>9</v>
      </c>
      <c r="L19" s="8"/>
      <c r="M19" s="14"/>
    </row>
    <row r="20" spans="1:13" ht="29">
      <c r="A20" s="12" t="s">
        <v>5</v>
      </c>
      <c r="B20" s="15" t="str">
        <f>B6</f>
        <v>Unifamiliar</v>
      </c>
      <c r="C20" s="2" t="str">
        <f t="shared" ref="C20:D20" si="1">C6</f>
        <v>Plurifamiliar</v>
      </c>
      <c r="D20" s="2" t="str">
        <f t="shared" si="1"/>
        <v>Terciari</v>
      </c>
      <c r="E20" s="2" t="s">
        <v>1</v>
      </c>
      <c r="F20" s="2" t="s">
        <v>2</v>
      </c>
      <c r="G20" s="16" t="s">
        <v>3</v>
      </c>
      <c r="H20" s="15" t="str">
        <f t="shared" ref="H20:M20" si="2">B20</f>
        <v>Unifamiliar</v>
      </c>
      <c r="I20" s="2" t="str">
        <f t="shared" si="2"/>
        <v>Plurifamiliar</v>
      </c>
      <c r="J20" s="2" t="str">
        <f t="shared" si="2"/>
        <v>Terciari</v>
      </c>
      <c r="K20" s="2" t="str">
        <f t="shared" si="2"/>
        <v>Unifamiliar</v>
      </c>
      <c r="L20" s="2" t="str">
        <f t="shared" si="2"/>
        <v>Plurifamiliar</v>
      </c>
      <c r="M20" s="16" t="str">
        <f t="shared" si="2"/>
        <v>Terciari</v>
      </c>
    </row>
    <row r="21" spans="1:13">
      <c r="A21" s="11">
        <v>0.5</v>
      </c>
      <c r="B21" s="20">
        <f>IF($A21&lt;1,0,MIN(MIN(B$7*B$10,B$9)*B$11,$A21*$B$4*1000))</f>
        <v>0</v>
      </c>
      <c r="C21" s="21">
        <f>IF($A21&lt;0,0,MIN(MIN(C$7*C$10,C$9)*C$11,$A21*$B$4*1000))</f>
        <v>550</v>
      </c>
      <c r="D21" s="21">
        <f t="shared" ref="D21:D36" si="3">IF($A21&lt;1,0,MIN(MIN(D$7*D$10,D$9)*D$11,$A21*$B$4*1000))</f>
        <v>0</v>
      </c>
      <c r="E21" s="4">
        <f t="shared" ref="E21:E52" si="4">B21/($B$4*$A21*1000)</f>
        <v>0</v>
      </c>
      <c r="F21" s="4">
        <f t="shared" ref="F21:F52" si="5">C21/($B$4*$A21*1000)</f>
        <v>1</v>
      </c>
      <c r="G21" s="17">
        <f t="shared" ref="G21:G52" si="6">D21/($B$4*$A21*1000)</f>
        <v>0</v>
      </c>
      <c r="H21" s="20">
        <f t="shared" ref="H21:H52" si="7">IF($A21&lt;1,0,MIN(MIN(B$7*B$14,B$13)*B$15,$A21*$B$4*1000))</f>
        <v>0</v>
      </c>
      <c r="I21" s="21">
        <f>IF($A21&lt;0,0,MIN(MIN(C$7*C$14,C$13)*C$15,$A21*$B$4*1000))</f>
        <v>550</v>
      </c>
      <c r="J21" s="21">
        <f t="shared" ref="J21:J52" si="8">IF($A21&lt;1,0,MIN(MIN(D$7*D$14,D$13)*D$15,$A21*$B$4*1000))</f>
        <v>0</v>
      </c>
      <c r="K21" s="4">
        <f t="shared" ref="K21:K52" si="9">H21/($B$4*$A21*1000)</f>
        <v>0</v>
      </c>
      <c r="L21" s="4">
        <f t="shared" ref="L21:L52" si="10">I21/($B$4*$A21*1000)</f>
        <v>1</v>
      </c>
      <c r="M21" s="17">
        <f t="shared" ref="M21:M52" si="11">J21/($B$4*$A21*1000)</f>
        <v>0</v>
      </c>
    </row>
    <row r="22" spans="1:13">
      <c r="A22" s="11">
        <f>A21+0.5</f>
        <v>1</v>
      </c>
      <c r="B22" s="20">
        <f t="shared" ref="B22:D53" si="12">IF($A22&lt;1,0,MIN(MIN(B$7*B$10,B$9)*B$11,$A22*$B$4*1000))</f>
        <v>480</v>
      </c>
      <c r="C22" s="21">
        <f t="shared" ref="C22:C85" si="13">IF($A22&lt;0,0,MIN(MIN(C$7*C$10,C$9)*C$11,$A22*$B$4*1000))</f>
        <v>800</v>
      </c>
      <c r="D22" s="21">
        <f t="shared" si="3"/>
        <v>1100</v>
      </c>
      <c r="E22" s="4">
        <f t="shared" si="4"/>
        <v>0.43636363636363634</v>
      </c>
      <c r="F22" s="4">
        <f t="shared" si="5"/>
        <v>0.72727272727272729</v>
      </c>
      <c r="G22" s="17">
        <f t="shared" si="6"/>
        <v>1</v>
      </c>
      <c r="H22" s="20">
        <f t="shared" si="7"/>
        <v>600</v>
      </c>
      <c r="I22" s="21">
        <f t="shared" ref="I22:I53" si="14">IF($A22&lt;1,0,MIN(MIN(C$7*C$14,C$13)*C$15,$A22*$B$4*1000))</f>
        <v>1000</v>
      </c>
      <c r="J22" s="21">
        <f t="shared" si="8"/>
        <v>1100</v>
      </c>
      <c r="K22" s="4">
        <f t="shared" si="9"/>
        <v>0.54545454545454541</v>
      </c>
      <c r="L22" s="4">
        <f t="shared" si="10"/>
        <v>0.90909090909090906</v>
      </c>
      <c r="M22" s="17">
        <f t="shared" si="11"/>
        <v>1</v>
      </c>
    </row>
    <row r="23" spans="1:13">
      <c r="A23" s="11">
        <f t="shared" ref="A23:A86" si="15">A22+0.5</f>
        <v>1.5</v>
      </c>
      <c r="B23" s="20">
        <f t="shared" si="12"/>
        <v>480</v>
      </c>
      <c r="C23" s="21">
        <f t="shared" si="13"/>
        <v>800</v>
      </c>
      <c r="D23" s="21">
        <f t="shared" si="3"/>
        <v>1650.0000000000002</v>
      </c>
      <c r="E23" s="4">
        <f t="shared" si="4"/>
        <v>0.29090909090909089</v>
      </c>
      <c r="F23" s="4">
        <f t="shared" si="5"/>
        <v>0.48484848484848481</v>
      </c>
      <c r="G23" s="17">
        <f t="shared" si="6"/>
        <v>1</v>
      </c>
      <c r="H23" s="20">
        <f t="shared" si="7"/>
        <v>600</v>
      </c>
      <c r="I23" s="21">
        <f t="shared" si="14"/>
        <v>1000</v>
      </c>
      <c r="J23" s="21">
        <f t="shared" si="8"/>
        <v>1650.0000000000002</v>
      </c>
      <c r="K23" s="4">
        <f t="shared" si="9"/>
        <v>0.36363636363636359</v>
      </c>
      <c r="L23" s="4">
        <f t="shared" si="10"/>
        <v>0.60606060606060597</v>
      </c>
      <c r="M23" s="17">
        <f t="shared" si="11"/>
        <v>1</v>
      </c>
    </row>
    <row r="24" spans="1:13">
      <c r="A24" s="11">
        <f t="shared" si="15"/>
        <v>2</v>
      </c>
      <c r="B24" s="20">
        <f t="shared" si="12"/>
        <v>480</v>
      </c>
      <c r="C24" s="21">
        <f t="shared" si="13"/>
        <v>800</v>
      </c>
      <c r="D24" s="21">
        <f t="shared" si="3"/>
        <v>2200</v>
      </c>
      <c r="E24" s="4">
        <f t="shared" si="4"/>
        <v>0.21818181818181817</v>
      </c>
      <c r="F24" s="4">
        <f t="shared" si="5"/>
        <v>0.36363636363636365</v>
      </c>
      <c r="G24" s="17">
        <f t="shared" si="6"/>
        <v>1</v>
      </c>
      <c r="H24" s="20">
        <f t="shared" si="7"/>
        <v>600</v>
      </c>
      <c r="I24" s="21">
        <f t="shared" si="14"/>
        <v>1000</v>
      </c>
      <c r="J24" s="21">
        <f t="shared" si="8"/>
        <v>2200</v>
      </c>
      <c r="K24" s="4">
        <f t="shared" si="9"/>
        <v>0.27272727272727271</v>
      </c>
      <c r="L24" s="4">
        <f t="shared" si="10"/>
        <v>0.45454545454545453</v>
      </c>
      <c r="M24" s="17">
        <f t="shared" si="11"/>
        <v>1</v>
      </c>
    </row>
    <row r="25" spans="1:13">
      <c r="A25" s="11">
        <f t="shared" si="15"/>
        <v>2.5</v>
      </c>
      <c r="B25" s="20">
        <f t="shared" si="12"/>
        <v>480</v>
      </c>
      <c r="C25" s="21">
        <f t="shared" si="13"/>
        <v>800</v>
      </c>
      <c r="D25" s="21">
        <f t="shared" si="3"/>
        <v>2750</v>
      </c>
      <c r="E25" s="4">
        <f t="shared" si="4"/>
        <v>0.17454545454545456</v>
      </c>
      <c r="F25" s="4">
        <f t="shared" si="5"/>
        <v>0.29090909090909089</v>
      </c>
      <c r="G25" s="17">
        <f t="shared" si="6"/>
        <v>1</v>
      </c>
      <c r="H25" s="20">
        <f t="shared" si="7"/>
        <v>600</v>
      </c>
      <c r="I25" s="21">
        <f t="shared" si="14"/>
        <v>1000</v>
      </c>
      <c r="J25" s="21">
        <f t="shared" si="8"/>
        <v>2750</v>
      </c>
      <c r="K25" s="4">
        <f t="shared" si="9"/>
        <v>0.21818181818181817</v>
      </c>
      <c r="L25" s="4">
        <f t="shared" si="10"/>
        <v>0.36363636363636365</v>
      </c>
      <c r="M25" s="17">
        <f t="shared" si="11"/>
        <v>1</v>
      </c>
    </row>
    <row r="26" spans="1:13">
      <c r="A26" s="11">
        <f t="shared" si="15"/>
        <v>3</v>
      </c>
      <c r="B26" s="20">
        <f t="shared" si="12"/>
        <v>480</v>
      </c>
      <c r="C26" s="21">
        <f t="shared" si="13"/>
        <v>800</v>
      </c>
      <c r="D26" s="21">
        <f t="shared" si="3"/>
        <v>3300.0000000000005</v>
      </c>
      <c r="E26" s="4">
        <f t="shared" si="4"/>
        <v>0.14545454545454545</v>
      </c>
      <c r="F26" s="4">
        <f t="shared" si="5"/>
        <v>0.2424242424242424</v>
      </c>
      <c r="G26" s="17">
        <f t="shared" si="6"/>
        <v>1</v>
      </c>
      <c r="H26" s="20">
        <f t="shared" si="7"/>
        <v>600</v>
      </c>
      <c r="I26" s="21">
        <f t="shared" si="14"/>
        <v>1000</v>
      </c>
      <c r="J26" s="21">
        <f t="shared" si="8"/>
        <v>3300.0000000000005</v>
      </c>
      <c r="K26" s="4">
        <f t="shared" si="9"/>
        <v>0.1818181818181818</v>
      </c>
      <c r="L26" s="4">
        <f t="shared" si="10"/>
        <v>0.30303030303030298</v>
      </c>
      <c r="M26" s="17">
        <f t="shared" si="11"/>
        <v>1</v>
      </c>
    </row>
    <row r="27" spans="1:13">
      <c r="A27" s="11">
        <f t="shared" si="15"/>
        <v>3.5</v>
      </c>
      <c r="B27" s="20">
        <f t="shared" si="12"/>
        <v>480</v>
      </c>
      <c r="C27" s="21">
        <f t="shared" si="13"/>
        <v>800</v>
      </c>
      <c r="D27" s="21">
        <f t="shared" si="3"/>
        <v>3850.0000000000005</v>
      </c>
      <c r="E27" s="4">
        <f t="shared" si="4"/>
        <v>0.12467532467532466</v>
      </c>
      <c r="F27" s="4">
        <f t="shared" si="5"/>
        <v>0.20779220779220778</v>
      </c>
      <c r="G27" s="17">
        <f t="shared" si="6"/>
        <v>1</v>
      </c>
      <c r="H27" s="20">
        <f t="shared" si="7"/>
        <v>600</v>
      </c>
      <c r="I27" s="21">
        <f t="shared" si="14"/>
        <v>1000</v>
      </c>
      <c r="J27" s="21">
        <f t="shared" si="8"/>
        <v>3850.0000000000005</v>
      </c>
      <c r="K27" s="4">
        <f t="shared" si="9"/>
        <v>0.15584415584415581</v>
      </c>
      <c r="L27" s="4">
        <f t="shared" si="10"/>
        <v>0.25974025974025972</v>
      </c>
      <c r="M27" s="17">
        <f t="shared" si="11"/>
        <v>1</v>
      </c>
    </row>
    <row r="28" spans="1:13">
      <c r="A28" s="11">
        <f t="shared" si="15"/>
        <v>4</v>
      </c>
      <c r="B28" s="20">
        <f t="shared" si="12"/>
        <v>480</v>
      </c>
      <c r="C28" s="21">
        <f t="shared" si="13"/>
        <v>800</v>
      </c>
      <c r="D28" s="21">
        <f t="shared" si="3"/>
        <v>4400</v>
      </c>
      <c r="E28" s="4">
        <f t="shared" si="4"/>
        <v>0.10909090909090909</v>
      </c>
      <c r="F28" s="4">
        <f t="shared" si="5"/>
        <v>0.18181818181818182</v>
      </c>
      <c r="G28" s="17">
        <f t="shared" si="6"/>
        <v>1</v>
      </c>
      <c r="H28" s="20">
        <f t="shared" si="7"/>
        <v>600</v>
      </c>
      <c r="I28" s="21">
        <f t="shared" si="14"/>
        <v>1000</v>
      </c>
      <c r="J28" s="21">
        <f t="shared" si="8"/>
        <v>4400</v>
      </c>
      <c r="K28" s="4">
        <f t="shared" si="9"/>
        <v>0.13636363636363635</v>
      </c>
      <c r="L28" s="4">
        <f t="shared" si="10"/>
        <v>0.22727272727272727</v>
      </c>
      <c r="M28" s="17">
        <f t="shared" si="11"/>
        <v>1</v>
      </c>
    </row>
    <row r="29" spans="1:13">
      <c r="A29" s="11">
        <f t="shared" si="15"/>
        <v>4.5</v>
      </c>
      <c r="B29" s="20">
        <f t="shared" si="12"/>
        <v>480</v>
      </c>
      <c r="C29" s="21">
        <f t="shared" si="13"/>
        <v>800</v>
      </c>
      <c r="D29" s="21">
        <f t="shared" si="3"/>
        <v>4950</v>
      </c>
      <c r="E29" s="4">
        <f t="shared" si="4"/>
        <v>9.696969696969697E-2</v>
      </c>
      <c r="F29" s="4">
        <f t="shared" si="5"/>
        <v>0.16161616161616163</v>
      </c>
      <c r="G29" s="17">
        <f t="shared" si="6"/>
        <v>1</v>
      </c>
      <c r="H29" s="20">
        <f t="shared" si="7"/>
        <v>600</v>
      </c>
      <c r="I29" s="21">
        <f t="shared" si="14"/>
        <v>1000</v>
      </c>
      <c r="J29" s="21">
        <f t="shared" si="8"/>
        <v>4950</v>
      </c>
      <c r="K29" s="4">
        <f t="shared" si="9"/>
        <v>0.12121212121212122</v>
      </c>
      <c r="L29" s="4">
        <f t="shared" si="10"/>
        <v>0.20202020202020202</v>
      </c>
      <c r="M29" s="17">
        <f t="shared" si="11"/>
        <v>1</v>
      </c>
    </row>
    <row r="30" spans="1:13">
      <c r="A30" s="11">
        <f t="shared" si="15"/>
        <v>5</v>
      </c>
      <c r="B30" s="20">
        <f t="shared" si="12"/>
        <v>480</v>
      </c>
      <c r="C30" s="21">
        <f t="shared" si="13"/>
        <v>800</v>
      </c>
      <c r="D30" s="21">
        <f t="shared" si="3"/>
        <v>5500</v>
      </c>
      <c r="E30" s="4">
        <f t="shared" si="4"/>
        <v>8.727272727272728E-2</v>
      </c>
      <c r="F30" s="4">
        <f t="shared" si="5"/>
        <v>0.14545454545454545</v>
      </c>
      <c r="G30" s="17">
        <f t="shared" si="6"/>
        <v>1</v>
      </c>
      <c r="H30" s="20">
        <f t="shared" si="7"/>
        <v>600</v>
      </c>
      <c r="I30" s="21">
        <f t="shared" si="14"/>
        <v>1000</v>
      </c>
      <c r="J30" s="21">
        <f t="shared" si="8"/>
        <v>5500</v>
      </c>
      <c r="K30" s="4">
        <f t="shared" si="9"/>
        <v>0.10909090909090909</v>
      </c>
      <c r="L30" s="4">
        <f t="shared" si="10"/>
        <v>0.18181818181818182</v>
      </c>
      <c r="M30" s="17">
        <f t="shared" si="11"/>
        <v>1</v>
      </c>
    </row>
    <row r="31" spans="1:13">
      <c r="A31" s="11">
        <f t="shared" si="15"/>
        <v>5.5</v>
      </c>
      <c r="B31" s="20">
        <f t="shared" si="12"/>
        <v>480</v>
      </c>
      <c r="C31" s="21">
        <f t="shared" si="13"/>
        <v>800</v>
      </c>
      <c r="D31" s="21">
        <f t="shared" si="3"/>
        <v>6050.0000000000009</v>
      </c>
      <c r="E31" s="4">
        <f t="shared" si="4"/>
        <v>7.9338842975206603E-2</v>
      </c>
      <c r="F31" s="4">
        <f t="shared" si="5"/>
        <v>0.13223140495867766</v>
      </c>
      <c r="G31" s="17">
        <f t="shared" si="6"/>
        <v>1</v>
      </c>
      <c r="H31" s="20">
        <f t="shared" si="7"/>
        <v>600</v>
      </c>
      <c r="I31" s="21">
        <f t="shared" si="14"/>
        <v>1000</v>
      </c>
      <c r="J31" s="21">
        <f t="shared" si="8"/>
        <v>6050.0000000000009</v>
      </c>
      <c r="K31" s="4">
        <f t="shared" si="9"/>
        <v>9.9173553719008253E-2</v>
      </c>
      <c r="L31" s="4">
        <f t="shared" si="10"/>
        <v>0.16528925619834708</v>
      </c>
      <c r="M31" s="17">
        <f t="shared" si="11"/>
        <v>1</v>
      </c>
    </row>
    <row r="32" spans="1:13">
      <c r="A32" s="11">
        <f t="shared" si="15"/>
        <v>6</v>
      </c>
      <c r="B32" s="20">
        <f t="shared" si="12"/>
        <v>480</v>
      </c>
      <c r="C32" s="21">
        <f t="shared" si="13"/>
        <v>800</v>
      </c>
      <c r="D32" s="21">
        <f t="shared" si="3"/>
        <v>6600.0000000000009</v>
      </c>
      <c r="E32" s="4">
        <f t="shared" si="4"/>
        <v>7.2727272727272724E-2</v>
      </c>
      <c r="F32" s="4">
        <f t="shared" si="5"/>
        <v>0.1212121212121212</v>
      </c>
      <c r="G32" s="17">
        <f t="shared" si="6"/>
        <v>1</v>
      </c>
      <c r="H32" s="20">
        <f t="shared" si="7"/>
        <v>600</v>
      </c>
      <c r="I32" s="21">
        <f t="shared" si="14"/>
        <v>1000</v>
      </c>
      <c r="J32" s="21">
        <f t="shared" si="8"/>
        <v>6600.0000000000009</v>
      </c>
      <c r="K32" s="4">
        <f t="shared" si="9"/>
        <v>9.0909090909090898E-2</v>
      </c>
      <c r="L32" s="4">
        <f t="shared" si="10"/>
        <v>0.15151515151515149</v>
      </c>
      <c r="M32" s="17">
        <f t="shared" si="11"/>
        <v>1</v>
      </c>
    </row>
    <row r="33" spans="1:13">
      <c r="A33" s="11">
        <f t="shared" si="15"/>
        <v>6.5</v>
      </c>
      <c r="B33" s="20">
        <f t="shared" si="12"/>
        <v>480</v>
      </c>
      <c r="C33" s="21">
        <f t="shared" si="13"/>
        <v>800</v>
      </c>
      <c r="D33" s="21">
        <f t="shared" si="3"/>
        <v>7150</v>
      </c>
      <c r="E33" s="4">
        <f t="shared" si="4"/>
        <v>6.7132867132867133E-2</v>
      </c>
      <c r="F33" s="4">
        <f t="shared" si="5"/>
        <v>0.11188811188811189</v>
      </c>
      <c r="G33" s="17">
        <f t="shared" si="6"/>
        <v>1</v>
      </c>
      <c r="H33" s="20">
        <f t="shared" si="7"/>
        <v>600</v>
      </c>
      <c r="I33" s="21">
        <f t="shared" si="14"/>
        <v>1000</v>
      </c>
      <c r="J33" s="21">
        <f t="shared" si="8"/>
        <v>7150</v>
      </c>
      <c r="K33" s="4">
        <f t="shared" si="9"/>
        <v>8.3916083916083919E-2</v>
      </c>
      <c r="L33" s="4">
        <f t="shared" si="10"/>
        <v>0.13986013986013987</v>
      </c>
      <c r="M33" s="17">
        <f t="shared" si="11"/>
        <v>1</v>
      </c>
    </row>
    <row r="34" spans="1:13">
      <c r="A34" s="11">
        <f t="shared" si="15"/>
        <v>7</v>
      </c>
      <c r="B34" s="20">
        <f t="shared" si="12"/>
        <v>480</v>
      </c>
      <c r="C34" s="21">
        <f t="shared" si="13"/>
        <v>800</v>
      </c>
      <c r="D34" s="21">
        <f t="shared" si="3"/>
        <v>7700.0000000000009</v>
      </c>
      <c r="E34" s="4">
        <f t="shared" si="4"/>
        <v>6.2337662337662331E-2</v>
      </c>
      <c r="F34" s="4">
        <f t="shared" si="5"/>
        <v>0.10389610389610389</v>
      </c>
      <c r="G34" s="17">
        <f t="shared" si="6"/>
        <v>1</v>
      </c>
      <c r="H34" s="20">
        <f t="shared" si="7"/>
        <v>600</v>
      </c>
      <c r="I34" s="21">
        <f t="shared" si="14"/>
        <v>1000</v>
      </c>
      <c r="J34" s="21">
        <f t="shared" si="8"/>
        <v>7700.0000000000009</v>
      </c>
      <c r="K34" s="4">
        <f t="shared" si="9"/>
        <v>7.7922077922077906E-2</v>
      </c>
      <c r="L34" s="4">
        <f t="shared" si="10"/>
        <v>0.12987012987012986</v>
      </c>
      <c r="M34" s="17">
        <f t="shared" si="11"/>
        <v>1</v>
      </c>
    </row>
    <row r="35" spans="1:13">
      <c r="A35" s="11">
        <f t="shared" si="15"/>
        <v>7.5</v>
      </c>
      <c r="B35" s="20">
        <f t="shared" si="12"/>
        <v>480</v>
      </c>
      <c r="C35" s="21">
        <f t="shared" si="13"/>
        <v>800</v>
      </c>
      <c r="D35" s="21">
        <f t="shared" si="3"/>
        <v>8000</v>
      </c>
      <c r="E35" s="4">
        <f t="shared" si="4"/>
        <v>5.8181818181818182E-2</v>
      </c>
      <c r="F35" s="4">
        <f t="shared" si="5"/>
        <v>9.696969696969697E-2</v>
      </c>
      <c r="G35" s="17">
        <f t="shared" si="6"/>
        <v>0.96969696969696972</v>
      </c>
      <c r="H35" s="20">
        <f t="shared" si="7"/>
        <v>600</v>
      </c>
      <c r="I35" s="21">
        <f t="shared" si="14"/>
        <v>1000</v>
      </c>
      <c r="J35" s="21">
        <f t="shared" si="8"/>
        <v>8000</v>
      </c>
      <c r="K35" s="4">
        <f t="shared" si="9"/>
        <v>7.2727272727272724E-2</v>
      </c>
      <c r="L35" s="4">
        <f t="shared" si="10"/>
        <v>0.12121212121212122</v>
      </c>
      <c r="M35" s="17">
        <f t="shared" si="11"/>
        <v>0.96969696969696972</v>
      </c>
    </row>
    <row r="36" spans="1:13">
      <c r="A36" s="11">
        <f t="shared" si="15"/>
        <v>8</v>
      </c>
      <c r="B36" s="20">
        <f t="shared" si="12"/>
        <v>480</v>
      </c>
      <c r="C36" s="21">
        <f t="shared" si="13"/>
        <v>800</v>
      </c>
      <c r="D36" s="21">
        <f t="shared" si="3"/>
        <v>8000</v>
      </c>
      <c r="E36" s="4">
        <f t="shared" si="4"/>
        <v>5.4545454545454543E-2</v>
      </c>
      <c r="F36" s="4">
        <f t="shared" si="5"/>
        <v>9.0909090909090912E-2</v>
      </c>
      <c r="G36" s="17">
        <f t="shared" si="6"/>
        <v>0.90909090909090906</v>
      </c>
      <c r="H36" s="20">
        <f t="shared" si="7"/>
        <v>600</v>
      </c>
      <c r="I36" s="21">
        <f t="shared" si="14"/>
        <v>1000</v>
      </c>
      <c r="J36" s="21">
        <f t="shared" si="8"/>
        <v>8000</v>
      </c>
      <c r="K36" s="4">
        <f t="shared" si="9"/>
        <v>6.8181818181818177E-2</v>
      </c>
      <c r="L36" s="4">
        <f t="shared" si="10"/>
        <v>0.11363636363636363</v>
      </c>
      <c r="M36" s="17">
        <f t="shared" si="11"/>
        <v>0.90909090909090906</v>
      </c>
    </row>
    <row r="37" spans="1:13">
      <c r="A37" s="11">
        <f t="shared" si="15"/>
        <v>8.5</v>
      </c>
      <c r="B37" s="20">
        <f t="shared" si="12"/>
        <v>480</v>
      </c>
      <c r="C37" s="21">
        <f t="shared" si="13"/>
        <v>800</v>
      </c>
      <c r="D37" s="21">
        <f t="shared" si="12"/>
        <v>8000</v>
      </c>
      <c r="E37" s="4">
        <f t="shared" si="4"/>
        <v>5.1336898395721912E-2</v>
      </c>
      <c r="F37" s="4">
        <f t="shared" si="5"/>
        <v>8.556149732620319E-2</v>
      </c>
      <c r="G37" s="17">
        <f t="shared" si="6"/>
        <v>0.85561497326203195</v>
      </c>
      <c r="H37" s="20">
        <f t="shared" si="7"/>
        <v>600</v>
      </c>
      <c r="I37" s="21">
        <f t="shared" si="14"/>
        <v>1000</v>
      </c>
      <c r="J37" s="21">
        <f t="shared" si="8"/>
        <v>8000</v>
      </c>
      <c r="K37" s="4">
        <f t="shared" si="9"/>
        <v>6.4171122994652399E-2</v>
      </c>
      <c r="L37" s="4">
        <f t="shared" si="10"/>
        <v>0.10695187165775399</v>
      </c>
      <c r="M37" s="17">
        <f t="shared" si="11"/>
        <v>0.85561497326203195</v>
      </c>
    </row>
    <row r="38" spans="1:13">
      <c r="A38" s="11">
        <f t="shared" si="15"/>
        <v>9</v>
      </c>
      <c r="B38" s="20">
        <f t="shared" si="12"/>
        <v>480</v>
      </c>
      <c r="C38" s="21">
        <f t="shared" si="13"/>
        <v>800</v>
      </c>
      <c r="D38" s="21">
        <f t="shared" si="12"/>
        <v>8000</v>
      </c>
      <c r="E38" s="4">
        <f t="shared" si="4"/>
        <v>4.8484848484848485E-2</v>
      </c>
      <c r="F38" s="4">
        <f t="shared" si="5"/>
        <v>8.0808080808080815E-2</v>
      </c>
      <c r="G38" s="17">
        <f t="shared" si="6"/>
        <v>0.80808080808080807</v>
      </c>
      <c r="H38" s="20">
        <f t="shared" si="7"/>
        <v>600</v>
      </c>
      <c r="I38" s="21">
        <f t="shared" si="14"/>
        <v>1000</v>
      </c>
      <c r="J38" s="21">
        <f t="shared" si="8"/>
        <v>8000</v>
      </c>
      <c r="K38" s="4">
        <f t="shared" si="9"/>
        <v>6.0606060606060608E-2</v>
      </c>
      <c r="L38" s="4">
        <f t="shared" si="10"/>
        <v>0.10101010101010101</v>
      </c>
      <c r="M38" s="17">
        <f t="shared" si="11"/>
        <v>0.80808080808080807</v>
      </c>
    </row>
    <row r="39" spans="1:13">
      <c r="A39" s="11">
        <f t="shared" si="15"/>
        <v>9.5</v>
      </c>
      <c r="B39" s="20">
        <f t="shared" si="12"/>
        <v>480</v>
      </c>
      <c r="C39" s="21">
        <f t="shared" si="13"/>
        <v>800</v>
      </c>
      <c r="D39" s="21">
        <f t="shared" si="12"/>
        <v>8000</v>
      </c>
      <c r="E39" s="4">
        <f t="shared" si="4"/>
        <v>4.5933014354066978E-2</v>
      </c>
      <c r="F39" s="4">
        <f t="shared" si="5"/>
        <v>7.6555023923444959E-2</v>
      </c>
      <c r="G39" s="17">
        <f t="shared" si="6"/>
        <v>0.76555023923444965</v>
      </c>
      <c r="H39" s="20">
        <f t="shared" si="7"/>
        <v>600</v>
      </c>
      <c r="I39" s="21">
        <f t="shared" si="14"/>
        <v>1000</v>
      </c>
      <c r="J39" s="21">
        <f t="shared" si="8"/>
        <v>8000</v>
      </c>
      <c r="K39" s="4">
        <f t="shared" si="9"/>
        <v>5.7416267942583719E-2</v>
      </c>
      <c r="L39" s="4">
        <f t="shared" si="10"/>
        <v>9.5693779904306206E-2</v>
      </c>
      <c r="M39" s="17">
        <f t="shared" si="11"/>
        <v>0.76555023923444965</v>
      </c>
    </row>
    <row r="40" spans="1:13">
      <c r="A40" s="11">
        <f t="shared" si="15"/>
        <v>10</v>
      </c>
      <c r="B40" s="20">
        <f t="shared" si="12"/>
        <v>480</v>
      </c>
      <c r="C40" s="21">
        <f t="shared" si="13"/>
        <v>800</v>
      </c>
      <c r="D40" s="21">
        <f t="shared" si="12"/>
        <v>8000</v>
      </c>
      <c r="E40" s="4">
        <f t="shared" si="4"/>
        <v>4.363636363636364E-2</v>
      </c>
      <c r="F40" s="4">
        <f t="shared" si="5"/>
        <v>7.2727272727272724E-2</v>
      </c>
      <c r="G40" s="17">
        <f t="shared" si="6"/>
        <v>0.72727272727272729</v>
      </c>
      <c r="H40" s="20">
        <f t="shared" si="7"/>
        <v>600</v>
      </c>
      <c r="I40" s="21">
        <f t="shared" si="14"/>
        <v>1000</v>
      </c>
      <c r="J40" s="21">
        <f t="shared" si="8"/>
        <v>8000</v>
      </c>
      <c r="K40" s="4">
        <f t="shared" si="9"/>
        <v>5.4545454545454543E-2</v>
      </c>
      <c r="L40" s="4">
        <f t="shared" si="10"/>
        <v>9.0909090909090912E-2</v>
      </c>
      <c r="M40" s="17">
        <f t="shared" si="11"/>
        <v>0.72727272727272729</v>
      </c>
    </row>
    <row r="41" spans="1:13">
      <c r="A41" s="11">
        <f t="shared" si="15"/>
        <v>10.5</v>
      </c>
      <c r="B41" s="20">
        <f t="shared" si="12"/>
        <v>480</v>
      </c>
      <c r="C41" s="21">
        <f t="shared" si="13"/>
        <v>800</v>
      </c>
      <c r="D41" s="21">
        <f t="shared" si="12"/>
        <v>8000</v>
      </c>
      <c r="E41" s="4">
        <f t="shared" si="4"/>
        <v>4.1558441558441558E-2</v>
      </c>
      <c r="F41" s="4">
        <f t="shared" si="5"/>
        <v>6.9264069264069264E-2</v>
      </c>
      <c r="G41" s="17">
        <f t="shared" si="6"/>
        <v>0.69264069264069261</v>
      </c>
      <c r="H41" s="20">
        <f t="shared" si="7"/>
        <v>600</v>
      </c>
      <c r="I41" s="21">
        <f t="shared" si="14"/>
        <v>1000</v>
      </c>
      <c r="J41" s="21">
        <f t="shared" si="8"/>
        <v>8000</v>
      </c>
      <c r="K41" s="4">
        <f t="shared" si="9"/>
        <v>5.1948051948051951E-2</v>
      </c>
      <c r="L41" s="4">
        <f t="shared" si="10"/>
        <v>8.6580086580086577E-2</v>
      </c>
      <c r="M41" s="17">
        <f t="shared" si="11"/>
        <v>0.69264069264069261</v>
      </c>
    </row>
    <row r="42" spans="1:13">
      <c r="A42" s="11">
        <f t="shared" si="15"/>
        <v>11</v>
      </c>
      <c r="B42" s="20">
        <f t="shared" si="12"/>
        <v>480</v>
      </c>
      <c r="C42" s="21">
        <f t="shared" si="13"/>
        <v>800</v>
      </c>
      <c r="D42" s="21">
        <f t="shared" si="12"/>
        <v>8000</v>
      </c>
      <c r="E42" s="4">
        <f t="shared" si="4"/>
        <v>3.9669421487603301E-2</v>
      </c>
      <c r="F42" s="4">
        <f t="shared" si="5"/>
        <v>6.6115702479338831E-2</v>
      </c>
      <c r="G42" s="17">
        <f t="shared" si="6"/>
        <v>0.66115702479338834</v>
      </c>
      <c r="H42" s="20">
        <f t="shared" si="7"/>
        <v>600</v>
      </c>
      <c r="I42" s="21">
        <f t="shared" si="14"/>
        <v>1000</v>
      </c>
      <c r="J42" s="21">
        <f t="shared" si="8"/>
        <v>8000</v>
      </c>
      <c r="K42" s="4">
        <f t="shared" si="9"/>
        <v>4.9586776859504127E-2</v>
      </c>
      <c r="L42" s="4">
        <f t="shared" si="10"/>
        <v>8.2644628099173542E-2</v>
      </c>
      <c r="M42" s="17">
        <f t="shared" si="11"/>
        <v>0.66115702479338834</v>
      </c>
    </row>
    <row r="43" spans="1:13">
      <c r="A43" s="11">
        <f t="shared" si="15"/>
        <v>11.5</v>
      </c>
      <c r="B43" s="20">
        <f t="shared" si="12"/>
        <v>480</v>
      </c>
      <c r="C43" s="21">
        <f t="shared" si="13"/>
        <v>800</v>
      </c>
      <c r="D43" s="21">
        <f t="shared" si="12"/>
        <v>8000</v>
      </c>
      <c r="E43" s="4">
        <f t="shared" si="4"/>
        <v>3.7944664031620556E-2</v>
      </c>
      <c r="F43" s="4">
        <f t="shared" si="5"/>
        <v>6.3241106719367585E-2</v>
      </c>
      <c r="G43" s="17">
        <f t="shared" si="6"/>
        <v>0.6324110671936759</v>
      </c>
      <c r="H43" s="20">
        <f t="shared" si="7"/>
        <v>600</v>
      </c>
      <c r="I43" s="21">
        <f t="shared" si="14"/>
        <v>1000</v>
      </c>
      <c r="J43" s="21">
        <f t="shared" si="8"/>
        <v>8000</v>
      </c>
      <c r="K43" s="4">
        <f t="shared" si="9"/>
        <v>4.7430830039525688E-2</v>
      </c>
      <c r="L43" s="4">
        <f t="shared" si="10"/>
        <v>7.9051383399209488E-2</v>
      </c>
      <c r="M43" s="17">
        <f t="shared" si="11"/>
        <v>0.6324110671936759</v>
      </c>
    </row>
    <row r="44" spans="1:13">
      <c r="A44" s="11">
        <f t="shared" si="15"/>
        <v>12</v>
      </c>
      <c r="B44" s="20">
        <f t="shared" si="12"/>
        <v>480</v>
      </c>
      <c r="C44" s="21">
        <f t="shared" si="13"/>
        <v>800</v>
      </c>
      <c r="D44" s="21">
        <f t="shared" si="12"/>
        <v>8000</v>
      </c>
      <c r="E44" s="4">
        <f t="shared" si="4"/>
        <v>3.6363636363636362E-2</v>
      </c>
      <c r="F44" s="4">
        <f t="shared" si="5"/>
        <v>6.0606060606060601E-2</v>
      </c>
      <c r="G44" s="17">
        <f t="shared" si="6"/>
        <v>0.60606060606060597</v>
      </c>
      <c r="H44" s="20">
        <f t="shared" si="7"/>
        <v>600</v>
      </c>
      <c r="I44" s="21">
        <f t="shared" si="14"/>
        <v>1000</v>
      </c>
      <c r="J44" s="21">
        <f t="shared" si="8"/>
        <v>8000</v>
      </c>
      <c r="K44" s="4">
        <f t="shared" si="9"/>
        <v>4.5454545454545449E-2</v>
      </c>
      <c r="L44" s="4">
        <f t="shared" si="10"/>
        <v>7.5757575757575746E-2</v>
      </c>
      <c r="M44" s="17">
        <f t="shared" si="11"/>
        <v>0.60606060606060597</v>
      </c>
    </row>
    <row r="45" spans="1:13">
      <c r="A45" s="11">
        <f t="shared" si="15"/>
        <v>12.5</v>
      </c>
      <c r="B45" s="20">
        <f t="shared" si="12"/>
        <v>480</v>
      </c>
      <c r="C45" s="21">
        <f t="shared" si="13"/>
        <v>800</v>
      </c>
      <c r="D45" s="21">
        <f t="shared" si="12"/>
        <v>8000</v>
      </c>
      <c r="E45" s="4">
        <f t="shared" si="4"/>
        <v>3.4909090909090904E-2</v>
      </c>
      <c r="F45" s="4">
        <f t="shared" si="5"/>
        <v>5.8181818181818175E-2</v>
      </c>
      <c r="G45" s="17">
        <f t="shared" si="6"/>
        <v>0.58181818181818179</v>
      </c>
      <c r="H45" s="20">
        <f t="shared" si="7"/>
        <v>600</v>
      </c>
      <c r="I45" s="21">
        <f t="shared" si="14"/>
        <v>1000</v>
      </c>
      <c r="J45" s="21">
        <f t="shared" si="8"/>
        <v>8000</v>
      </c>
      <c r="K45" s="4">
        <f t="shared" si="9"/>
        <v>4.3636363636363633E-2</v>
      </c>
      <c r="L45" s="4">
        <f t="shared" si="10"/>
        <v>7.2727272727272724E-2</v>
      </c>
      <c r="M45" s="17">
        <f t="shared" si="11"/>
        <v>0.58181818181818179</v>
      </c>
    </row>
    <row r="46" spans="1:13">
      <c r="A46" s="11">
        <f t="shared" si="15"/>
        <v>13</v>
      </c>
      <c r="B46" s="20">
        <f t="shared" si="12"/>
        <v>480</v>
      </c>
      <c r="C46" s="21">
        <f t="shared" si="13"/>
        <v>800</v>
      </c>
      <c r="D46" s="21">
        <f t="shared" si="12"/>
        <v>8000</v>
      </c>
      <c r="E46" s="4">
        <f t="shared" si="4"/>
        <v>3.3566433566433566E-2</v>
      </c>
      <c r="F46" s="4">
        <f t="shared" si="5"/>
        <v>5.5944055944055944E-2</v>
      </c>
      <c r="G46" s="17">
        <f t="shared" si="6"/>
        <v>0.55944055944055948</v>
      </c>
      <c r="H46" s="20">
        <f t="shared" si="7"/>
        <v>600</v>
      </c>
      <c r="I46" s="21">
        <f t="shared" si="14"/>
        <v>1000</v>
      </c>
      <c r="J46" s="21">
        <f t="shared" si="8"/>
        <v>8000</v>
      </c>
      <c r="K46" s="4">
        <f t="shared" si="9"/>
        <v>4.195804195804196E-2</v>
      </c>
      <c r="L46" s="4">
        <f t="shared" si="10"/>
        <v>6.9930069930069935E-2</v>
      </c>
      <c r="M46" s="17">
        <f t="shared" si="11"/>
        <v>0.55944055944055948</v>
      </c>
    </row>
    <row r="47" spans="1:13">
      <c r="A47" s="11">
        <f t="shared" si="15"/>
        <v>13.5</v>
      </c>
      <c r="B47" s="20">
        <f t="shared" si="12"/>
        <v>480</v>
      </c>
      <c r="C47" s="21">
        <f t="shared" si="13"/>
        <v>800</v>
      </c>
      <c r="D47" s="21">
        <f t="shared" si="12"/>
        <v>8000</v>
      </c>
      <c r="E47" s="4">
        <f t="shared" si="4"/>
        <v>3.2323232323232316E-2</v>
      </c>
      <c r="F47" s="4">
        <f t="shared" si="5"/>
        <v>5.3872053872053863E-2</v>
      </c>
      <c r="G47" s="17">
        <f t="shared" si="6"/>
        <v>0.5387205387205386</v>
      </c>
      <c r="H47" s="20">
        <f t="shared" si="7"/>
        <v>600</v>
      </c>
      <c r="I47" s="21">
        <f t="shared" si="14"/>
        <v>1000</v>
      </c>
      <c r="J47" s="21">
        <f t="shared" si="8"/>
        <v>8000</v>
      </c>
      <c r="K47" s="4">
        <f t="shared" si="9"/>
        <v>4.0404040404040401E-2</v>
      </c>
      <c r="L47" s="4">
        <f t="shared" si="10"/>
        <v>6.7340067340067325E-2</v>
      </c>
      <c r="M47" s="17">
        <f t="shared" si="11"/>
        <v>0.5387205387205386</v>
      </c>
    </row>
    <row r="48" spans="1:13">
      <c r="A48" s="11">
        <f t="shared" si="15"/>
        <v>14</v>
      </c>
      <c r="B48" s="20">
        <f t="shared" si="12"/>
        <v>480</v>
      </c>
      <c r="C48" s="21">
        <f t="shared" si="13"/>
        <v>800</v>
      </c>
      <c r="D48" s="21">
        <f t="shared" si="12"/>
        <v>8000</v>
      </c>
      <c r="E48" s="4">
        <f t="shared" si="4"/>
        <v>3.1168831168831165E-2</v>
      </c>
      <c r="F48" s="4">
        <f t="shared" si="5"/>
        <v>5.1948051948051945E-2</v>
      </c>
      <c r="G48" s="17">
        <f t="shared" si="6"/>
        <v>0.51948051948051943</v>
      </c>
      <c r="H48" s="20">
        <f t="shared" si="7"/>
        <v>600</v>
      </c>
      <c r="I48" s="21">
        <f t="shared" si="14"/>
        <v>1000</v>
      </c>
      <c r="J48" s="21">
        <f t="shared" si="8"/>
        <v>8000</v>
      </c>
      <c r="K48" s="4">
        <f t="shared" si="9"/>
        <v>3.8961038961038953E-2</v>
      </c>
      <c r="L48" s="4">
        <f t="shared" si="10"/>
        <v>6.4935064935064929E-2</v>
      </c>
      <c r="M48" s="17">
        <f t="shared" si="11"/>
        <v>0.51948051948051943</v>
      </c>
    </row>
    <row r="49" spans="1:13">
      <c r="A49" s="11">
        <f t="shared" si="15"/>
        <v>14.5</v>
      </c>
      <c r="B49" s="20">
        <f t="shared" si="12"/>
        <v>480</v>
      </c>
      <c r="C49" s="21">
        <f t="shared" si="13"/>
        <v>800</v>
      </c>
      <c r="D49" s="21">
        <f t="shared" si="12"/>
        <v>8000</v>
      </c>
      <c r="E49" s="4">
        <f t="shared" si="4"/>
        <v>3.0094043887147332E-2</v>
      </c>
      <c r="F49" s="4">
        <f t="shared" si="5"/>
        <v>5.0156739811912217E-2</v>
      </c>
      <c r="G49" s="17">
        <f t="shared" si="6"/>
        <v>0.50156739811912221</v>
      </c>
      <c r="H49" s="20">
        <f t="shared" si="7"/>
        <v>600</v>
      </c>
      <c r="I49" s="21">
        <f t="shared" si="14"/>
        <v>1000</v>
      </c>
      <c r="J49" s="21">
        <f t="shared" si="8"/>
        <v>8000</v>
      </c>
      <c r="K49" s="4">
        <f t="shared" si="9"/>
        <v>3.7617554858934164E-2</v>
      </c>
      <c r="L49" s="4">
        <f t="shared" si="10"/>
        <v>6.2695924764890276E-2</v>
      </c>
      <c r="M49" s="17">
        <f t="shared" si="11"/>
        <v>0.50156739811912221</v>
      </c>
    </row>
    <row r="50" spans="1:13">
      <c r="A50" s="11">
        <f t="shared" si="15"/>
        <v>15</v>
      </c>
      <c r="B50" s="20">
        <f t="shared" si="12"/>
        <v>480</v>
      </c>
      <c r="C50" s="21">
        <f t="shared" si="13"/>
        <v>800</v>
      </c>
      <c r="D50" s="21">
        <f t="shared" si="12"/>
        <v>8000</v>
      </c>
      <c r="E50" s="4">
        <f t="shared" si="4"/>
        <v>2.9090909090909091E-2</v>
      </c>
      <c r="F50" s="4">
        <f t="shared" si="5"/>
        <v>4.8484848484848485E-2</v>
      </c>
      <c r="G50" s="17">
        <f t="shared" si="6"/>
        <v>0.48484848484848486</v>
      </c>
      <c r="H50" s="20">
        <f t="shared" si="7"/>
        <v>600</v>
      </c>
      <c r="I50" s="21">
        <f t="shared" si="14"/>
        <v>1000</v>
      </c>
      <c r="J50" s="21">
        <f t="shared" si="8"/>
        <v>8000</v>
      </c>
      <c r="K50" s="4">
        <f t="shared" si="9"/>
        <v>3.6363636363636362E-2</v>
      </c>
      <c r="L50" s="4">
        <f t="shared" si="10"/>
        <v>6.0606060606060608E-2</v>
      </c>
      <c r="M50" s="17">
        <f t="shared" si="11"/>
        <v>0.48484848484848486</v>
      </c>
    </row>
    <row r="51" spans="1:13">
      <c r="A51" s="11">
        <f t="shared" si="15"/>
        <v>15.5</v>
      </c>
      <c r="B51" s="20">
        <f t="shared" si="12"/>
        <v>480</v>
      </c>
      <c r="C51" s="21">
        <f t="shared" si="13"/>
        <v>800</v>
      </c>
      <c r="D51" s="21">
        <f t="shared" si="12"/>
        <v>8000</v>
      </c>
      <c r="E51" s="4">
        <f t="shared" si="4"/>
        <v>2.8152492668621701E-2</v>
      </c>
      <c r="F51" s="4">
        <f t="shared" si="5"/>
        <v>4.6920821114369501E-2</v>
      </c>
      <c r="G51" s="17">
        <f t="shared" si="6"/>
        <v>0.46920821114369504</v>
      </c>
      <c r="H51" s="20">
        <f t="shared" si="7"/>
        <v>600</v>
      </c>
      <c r="I51" s="21">
        <f t="shared" si="14"/>
        <v>1000</v>
      </c>
      <c r="J51" s="21">
        <f t="shared" si="8"/>
        <v>8000</v>
      </c>
      <c r="K51" s="4">
        <f t="shared" si="9"/>
        <v>3.519061583577713E-2</v>
      </c>
      <c r="L51" s="4">
        <f t="shared" si="10"/>
        <v>5.865102639296188E-2</v>
      </c>
      <c r="M51" s="17">
        <f t="shared" si="11"/>
        <v>0.46920821114369504</v>
      </c>
    </row>
    <row r="52" spans="1:13">
      <c r="A52" s="11">
        <f t="shared" si="15"/>
        <v>16</v>
      </c>
      <c r="B52" s="20">
        <f t="shared" si="12"/>
        <v>480</v>
      </c>
      <c r="C52" s="21">
        <f t="shared" si="13"/>
        <v>800</v>
      </c>
      <c r="D52" s="21">
        <f t="shared" si="12"/>
        <v>8000</v>
      </c>
      <c r="E52" s="4">
        <f t="shared" si="4"/>
        <v>2.7272727272727271E-2</v>
      </c>
      <c r="F52" s="4">
        <f t="shared" si="5"/>
        <v>4.5454545454545456E-2</v>
      </c>
      <c r="G52" s="17">
        <f t="shared" si="6"/>
        <v>0.45454545454545453</v>
      </c>
      <c r="H52" s="20">
        <f t="shared" si="7"/>
        <v>600</v>
      </c>
      <c r="I52" s="21">
        <f t="shared" si="14"/>
        <v>1000</v>
      </c>
      <c r="J52" s="21">
        <f t="shared" si="8"/>
        <v>8000</v>
      </c>
      <c r="K52" s="4">
        <f t="shared" si="9"/>
        <v>3.4090909090909088E-2</v>
      </c>
      <c r="L52" s="4">
        <f t="shared" si="10"/>
        <v>5.6818181818181816E-2</v>
      </c>
      <c r="M52" s="17">
        <f t="shared" si="11"/>
        <v>0.45454545454545453</v>
      </c>
    </row>
    <row r="53" spans="1:13">
      <c r="A53" s="11">
        <f t="shared" si="15"/>
        <v>16.5</v>
      </c>
      <c r="B53" s="20">
        <f t="shared" si="12"/>
        <v>480</v>
      </c>
      <c r="C53" s="21">
        <f t="shared" si="13"/>
        <v>800</v>
      </c>
      <c r="D53" s="21">
        <f t="shared" si="12"/>
        <v>8000</v>
      </c>
      <c r="E53" s="4">
        <f t="shared" ref="E53:E84" si="16">B53/($B$4*$A53*1000)</f>
        <v>2.6446280991735533E-2</v>
      </c>
      <c r="F53" s="4">
        <f t="shared" ref="F53:F84" si="17">C53/($B$4*$A53*1000)</f>
        <v>4.407713498622589E-2</v>
      </c>
      <c r="G53" s="17">
        <f t="shared" ref="G53:G84" si="18">D53/($B$4*$A53*1000)</f>
        <v>0.44077134986225885</v>
      </c>
      <c r="H53" s="20">
        <f t="shared" ref="H53:H84" si="19">IF($A53&lt;1,0,MIN(MIN(B$7*B$14,B$13)*B$15,$A53*$B$4*1000))</f>
        <v>600</v>
      </c>
      <c r="I53" s="21">
        <f t="shared" si="14"/>
        <v>1000</v>
      </c>
      <c r="J53" s="21">
        <f t="shared" ref="J53:J84" si="20">IF($A53&lt;1,0,MIN(MIN(D$7*D$14,D$13)*D$15,$A53*$B$4*1000))</f>
        <v>8000</v>
      </c>
      <c r="K53" s="4">
        <f t="shared" ref="K53:K84" si="21">H53/($B$4*$A53*1000)</f>
        <v>3.3057851239669415E-2</v>
      </c>
      <c r="L53" s="4">
        <f t="shared" ref="L53:L84" si="22">I53/($B$4*$A53*1000)</f>
        <v>5.5096418732782357E-2</v>
      </c>
      <c r="M53" s="17">
        <f t="shared" ref="M53:M84" si="23">J53/($B$4*$A53*1000)</f>
        <v>0.44077134986225885</v>
      </c>
    </row>
    <row r="54" spans="1:13">
      <c r="A54" s="11">
        <f t="shared" si="15"/>
        <v>17</v>
      </c>
      <c r="B54" s="20">
        <f t="shared" ref="B54:D85" si="24">IF($A54&lt;1,0,MIN(MIN(B$7*B$10,B$9)*B$11,$A54*$B$4*1000))</f>
        <v>480</v>
      </c>
      <c r="C54" s="21">
        <f t="shared" si="13"/>
        <v>800</v>
      </c>
      <c r="D54" s="21">
        <f t="shared" si="24"/>
        <v>8000</v>
      </c>
      <c r="E54" s="4">
        <f t="shared" si="16"/>
        <v>2.5668449197860956E-2</v>
      </c>
      <c r="F54" s="4">
        <f t="shared" si="17"/>
        <v>4.2780748663101595E-2</v>
      </c>
      <c r="G54" s="17">
        <f t="shared" si="18"/>
        <v>0.42780748663101598</v>
      </c>
      <c r="H54" s="20">
        <f t="shared" si="19"/>
        <v>600</v>
      </c>
      <c r="I54" s="21">
        <f t="shared" ref="I54:I85" si="25">IF($A54&lt;1,0,MIN(MIN(C$7*C$14,C$13)*C$15,$A54*$B$4*1000))</f>
        <v>1000</v>
      </c>
      <c r="J54" s="21">
        <f t="shared" si="20"/>
        <v>8000</v>
      </c>
      <c r="K54" s="4">
        <f t="shared" si="21"/>
        <v>3.20855614973262E-2</v>
      </c>
      <c r="L54" s="4">
        <f t="shared" si="22"/>
        <v>5.3475935828876997E-2</v>
      </c>
      <c r="M54" s="17">
        <f t="shared" si="23"/>
        <v>0.42780748663101598</v>
      </c>
    </row>
    <row r="55" spans="1:13">
      <c r="A55" s="11">
        <f t="shared" si="15"/>
        <v>17.5</v>
      </c>
      <c r="B55" s="20">
        <f t="shared" si="24"/>
        <v>480</v>
      </c>
      <c r="C55" s="21">
        <f t="shared" si="13"/>
        <v>800</v>
      </c>
      <c r="D55" s="21">
        <f t="shared" si="24"/>
        <v>8000</v>
      </c>
      <c r="E55" s="4">
        <f t="shared" si="16"/>
        <v>2.4935064935064935E-2</v>
      </c>
      <c r="F55" s="4">
        <f t="shared" si="17"/>
        <v>4.1558441558441558E-2</v>
      </c>
      <c r="G55" s="17">
        <f t="shared" si="18"/>
        <v>0.41558441558441561</v>
      </c>
      <c r="H55" s="20">
        <f t="shared" si="19"/>
        <v>600</v>
      </c>
      <c r="I55" s="21">
        <f t="shared" si="25"/>
        <v>1000</v>
      </c>
      <c r="J55" s="21">
        <f t="shared" si="20"/>
        <v>8000</v>
      </c>
      <c r="K55" s="4">
        <f t="shared" si="21"/>
        <v>3.1168831168831169E-2</v>
      </c>
      <c r="L55" s="4">
        <f t="shared" si="22"/>
        <v>5.1948051948051951E-2</v>
      </c>
      <c r="M55" s="17">
        <f t="shared" si="23"/>
        <v>0.41558441558441561</v>
      </c>
    </row>
    <row r="56" spans="1:13">
      <c r="A56" s="11">
        <f t="shared" si="15"/>
        <v>18</v>
      </c>
      <c r="B56" s="20">
        <f t="shared" si="24"/>
        <v>480</v>
      </c>
      <c r="C56" s="21">
        <f t="shared" si="13"/>
        <v>800</v>
      </c>
      <c r="D56" s="21">
        <f t="shared" si="24"/>
        <v>8000</v>
      </c>
      <c r="E56" s="4">
        <f t="shared" si="16"/>
        <v>2.4242424242424242E-2</v>
      </c>
      <c r="F56" s="4">
        <f t="shared" si="17"/>
        <v>4.0404040404040407E-2</v>
      </c>
      <c r="G56" s="17">
        <f t="shared" si="18"/>
        <v>0.40404040404040403</v>
      </c>
      <c r="H56" s="20">
        <f t="shared" si="19"/>
        <v>600</v>
      </c>
      <c r="I56" s="21">
        <f t="shared" si="25"/>
        <v>1000</v>
      </c>
      <c r="J56" s="21">
        <f t="shared" si="20"/>
        <v>8000</v>
      </c>
      <c r="K56" s="4">
        <f t="shared" si="21"/>
        <v>3.0303030303030304E-2</v>
      </c>
      <c r="L56" s="4">
        <f t="shared" si="22"/>
        <v>5.0505050505050504E-2</v>
      </c>
      <c r="M56" s="17">
        <f t="shared" si="23"/>
        <v>0.40404040404040403</v>
      </c>
    </row>
    <row r="57" spans="1:13">
      <c r="A57" s="11">
        <f t="shared" si="15"/>
        <v>18.5</v>
      </c>
      <c r="B57" s="20">
        <f t="shared" si="24"/>
        <v>480</v>
      </c>
      <c r="C57" s="21">
        <f t="shared" si="13"/>
        <v>800</v>
      </c>
      <c r="D57" s="21">
        <f t="shared" si="24"/>
        <v>8000</v>
      </c>
      <c r="E57" s="4">
        <f t="shared" si="16"/>
        <v>2.3587223587223587E-2</v>
      </c>
      <c r="F57" s="4">
        <f t="shared" si="17"/>
        <v>3.9312039312039311E-2</v>
      </c>
      <c r="G57" s="17">
        <f t="shared" si="18"/>
        <v>0.3931203931203931</v>
      </c>
      <c r="H57" s="20">
        <f t="shared" si="19"/>
        <v>600</v>
      </c>
      <c r="I57" s="21">
        <f t="shared" si="25"/>
        <v>1000</v>
      </c>
      <c r="J57" s="21">
        <f t="shared" si="20"/>
        <v>8000</v>
      </c>
      <c r="K57" s="4">
        <f t="shared" si="21"/>
        <v>2.9484029484029485E-2</v>
      </c>
      <c r="L57" s="4">
        <f t="shared" si="22"/>
        <v>4.9140049140049137E-2</v>
      </c>
      <c r="M57" s="17">
        <f t="shared" si="23"/>
        <v>0.3931203931203931</v>
      </c>
    </row>
    <row r="58" spans="1:13">
      <c r="A58" s="11">
        <f t="shared" si="15"/>
        <v>19</v>
      </c>
      <c r="B58" s="20">
        <f t="shared" si="24"/>
        <v>480</v>
      </c>
      <c r="C58" s="21">
        <f t="shared" si="13"/>
        <v>800</v>
      </c>
      <c r="D58" s="21">
        <f t="shared" si="24"/>
        <v>8000</v>
      </c>
      <c r="E58" s="4">
        <f t="shared" si="16"/>
        <v>2.2966507177033489E-2</v>
      </c>
      <c r="F58" s="4">
        <f t="shared" si="17"/>
        <v>3.827751196172248E-2</v>
      </c>
      <c r="G58" s="17">
        <f t="shared" si="18"/>
        <v>0.38277511961722482</v>
      </c>
      <c r="H58" s="20">
        <f t="shared" si="19"/>
        <v>600</v>
      </c>
      <c r="I58" s="21">
        <f t="shared" si="25"/>
        <v>1000</v>
      </c>
      <c r="J58" s="21">
        <f t="shared" si="20"/>
        <v>8000</v>
      </c>
      <c r="K58" s="4">
        <f t="shared" si="21"/>
        <v>2.870813397129186E-2</v>
      </c>
      <c r="L58" s="4">
        <f t="shared" si="22"/>
        <v>4.7846889952153103E-2</v>
      </c>
      <c r="M58" s="17">
        <f t="shared" si="23"/>
        <v>0.38277511961722482</v>
      </c>
    </row>
    <row r="59" spans="1:13">
      <c r="A59" s="11">
        <f t="shared" si="15"/>
        <v>19.5</v>
      </c>
      <c r="B59" s="20">
        <f t="shared" si="24"/>
        <v>480</v>
      </c>
      <c r="C59" s="21">
        <f t="shared" si="13"/>
        <v>800</v>
      </c>
      <c r="D59" s="21">
        <f t="shared" si="24"/>
        <v>8000</v>
      </c>
      <c r="E59" s="4">
        <f t="shared" si="16"/>
        <v>2.2377622377622374E-2</v>
      </c>
      <c r="F59" s="4">
        <f t="shared" si="17"/>
        <v>3.7296037296037289E-2</v>
      </c>
      <c r="G59" s="17">
        <f t="shared" si="18"/>
        <v>0.37296037296037288</v>
      </c>
      <c r="H59" s="20">
        <f t="shared" si="19"/>
        <v>600</v>
      </c>
      <c r="I59" s="21">
        <f t="shared" si="25"/>
        <v>1000</v>
      </c>
      <c r="J59" s="21">
        <f t="shared" si="20"/>
        <v>8000</v>
      </c>
      <c r="K59" s="4">
        <f t="shared" si="21"/>
        <v>2.7972027972027969E-2</v>
      </c>
      <c r="L59" s="4">
        <f t="shared" si="22"/>
        <v>4.662004662004661E-2</v>
      </c>
      <c r="M59" s="17">
        <f t="shared" si="23"/>
        <v>0.37296037296037288</v>
      </c>
    </row>
    <row r="60" spans="1:13">
      <c r="A60" s="11">
        <f t="shared" si="15"/>
        <v>20</v>
      </c>
      <c r="B60" s="20">
        <f t="shared" si="24"/>
        <v>480</v>
      </c>
      <c r="C60" s="21">
        <f t="shared" si="13"/>
        <v>800</v>
      </c>
      <c r="D60" s="21">
        <f t="shared" si="24"/>
        <v>8000</v>
      </c>
      <c r="E60" s="4">
        <f t="shared" si="16"/>
        <v>2.181818181818182E-2</v>
      </c>
      <c r="F60" s="4">
        <f t="shared" si="17"/>
        <v>3.6363636363636362E-2</v>
      </c>
      <c r="G60" s="17">
        <f t="shared" si="18"/>
        <v>0.36363636363636365</v>
      </c>
      <c r="H60" s="20">
        <f t="shared" si="19"/>
        <v>600</v>
      </c>
      <c r="I60" s="21">
        <f t="shared" si="25"/>
        <v>1000</v>
      </c>
      <c r="J60" s="21">
        <f t="shared" si="20"/>
        <v>8000</v>
      </c>
      <c r="K60" s="4">
        <f t="shared" si="21"/>
        <v>2.7272727272727271E-2</v>
      </c>
      <c r="L60" s="4">
        <f t="shared" si="22"/>
        <v>4.5454545454545456E-2</v>
      </c>
      <c r="M60" s="17">
        <f t="shared" si="23"/>
        <v>0.36363636363636365</v>
      </c>
    </row>
    <row r="61" spans="1:13">
      <c r="A61" s="11">
        <f t="shared" si="15"/>
        <v>20.5</v>
      </c>
      <c r="B61" s="20">
        <f t="shared" si="24"/>
        <v>480</v>
      </c>
      <c r="C61" s="21">
        <f t="shared" si="13"/>
        <v>800</v>
      </c>
      <c r="D61" s="21">
        <f t="shared" si="24"/>
        <v>8000</v>
      </c>
      <c r="E61" s="4">
        <f t="shared" si="16"/>
        <v>2.1286031042128603E-2</v>
      </c>
      <c r="F61" s="4">
        <f t="shared" si="17"/>
        <v>3.5476718403547672E-2</v>
      </c>
      <c r="G61" s="17">
        <f t="shared" si="18"/>
        <v>0.35476718403547675</v>
      </c>
      <c r="H61" s="20">
        <f t="shared" si="19"/>
        <v>600</v>
      </c>
      <c r="I61" s="21">
        <f t="shared" si="25"/>
        <v>1000</v>
      </c>
      <c r="J61" s="21">
        <f t="shared" si="20"/>
        <v>8000</v>
      </c>
      <c r="K61" s="4">
        <f t="shared" si="21"/>
        <v>2.6607538802660754E-2</v>
      </c>
      <c r="L61" s="4">
        <f t="shared" si="22"/>
        <v>4.4345898004434593E-2</v>
      </c>
      <c r="M61" s="17">
        <f t="shared" si="23"/>
        <v>0.35476718403547675</v>
      </c>
    </row>
    <row r="62" spans="1:13">
      <c r="A62" s="11">
        <f t="shared" si="15"/>
        <v>21</v>
      </c>
      <c r="B62" s="20">
        <f t="shared" si="24"/>
        <v>480</v>
      </c>
      <c r="C62" s="21">
        <f t="shared" si="13"/>
        <v>800</v>
      </c>
      <c r="D62" s="21">
        <f t="shared" si="24"/>
        <v>8000</v>
      </c>
      <c r="E62" s="4">
        <f t="shared" si="16"/>
        <v>2.0779220779220779E-2</v>
      </c>
      <c r="F62" s="4">
        <f t="shared" si="17"/>
        <v>3.4632034632034632E-2</v>
      </c>
      <c r="G62" s="17">
        <f t="shared" si="18"/>
        <v>0.34632034632034631</v>
      </c>
      <c r="H62" s="20">
        <f t="shared" si="19"/>
        <v>600</v>
      </c>
      <c r="I62" s="21">
        <f t="shared" si="25"/>
        <v>1000</v>
      </c>
      <c r="J62" s="21">
        <f t="shared" si="20"/>
        <v>8000</v>
      </c>
      <c r="K62" s="4">
        <f t="shared" si="21"/>
        <v>2.5974025974025976E-2</v>
      </c>
      <c r="L62" s="4">
        <f t="shared" si="22"/>
        <v>4.3290043290043288E-2</v>
      </c>
      <c r="M62" s="17">
        <f t="shared" si="23"/>
        <v>0.34632034632034631</v>
      </c>
    </row>
    <row r="63" spans="1:13">
      <c r="A63" s="11">
        <f t="shared" si="15"/>
        <v>21.5</v>
      </c>
      <c r="B63" s="20">
        <f t="shared" si="24"/>
        <v>480</v>
      </c>
      <c r="C63" s="21">
        <f t="shared" si="13"/>
        <v>800</v>
      </c>
      <c r="D63" s="21">
        <f t="shared" si="24"/>
        <v>8000</v>
      </c>
      <c r="E63" s="4">
        <f t="shared" si="16"/>
        <v>2.0295983086680756E-2</v>
      </c>
      <c r="F63" s="4">
        <f t="shared" si="17"/>
        <v>3.3826638477801263E-2</v>
      </c>
      <c r="G63" s="17">
        <f t="shared" si="18"/>
        <v>0.33826638477801263</v>
      </c>
      <c r="H63" s="20">
        <f t="shared" si="19"/>
        <v>600</v>
      </c>
      <c r="I63" s="21">
        <f t="shared" si="25"/>
        <v>1000</v>
      </c>
      <c r="J63" s="21">
        <f t="shared" si="20"/>
        <v>8000</v>
      </c>
      <c r="K63" s="4">
        <f t="shared" si="21"/>
        <v>2.5369978858350947E-2</v>
      </c>
      <c r="L63" s="4">
        <f t="shared" si="22"/>
        <v>4.2283298097251579E-2</v>
      </c>
      <c r="M63" s="17">
        <f t="shared" si="23"/>
        <v>0.33826638477801263</v>
      </c>
    </row>
    <row r="64" spans="1:13">
      <c r="A64" s="11">
        <f t="shared" si="15"/>
        <v>22</v>
      </c>
      <c r="B64" s="20">
        <f t="shared" si="24"/>
        <v>480</v>
      </c>
      <c r="C64" s="21">
        <f t="shared" si="13"/>
        <v>800</v>
      </c>
      <c r="D64" s="21">
        <f t="shared" si="24"/>
        <v>8000</v>
      </c>
      <c r="E64" s="4">
        <f t="shared" si="16"/>
        <v>1.9834710743801651E-2</v>
      </c>
      <c r="F64" s="4">
        <f t="shared" si="17"/>
        <v>3.3057851239669415E-2</v>
      </c>
      <c r="G64" s="17">
        <f t="shared" si="18"/>
        <v>0.33057851239669417</v>
      </c>
      <c r="H64" s="20">
        <f t="shared" si="19"/>
        <v>600</v>
      </c>
      <c r="I64" s="21">
        <f t="shared" si="25"/>
        <v>1000</v>
      </c>
      <c r="J64" s="21">
        <f t="shared" si="20"/>
        <v>8000</v>
      </c>
      <c r="K64" s="4">
        <f t="shared" si="21"/>
        <v>2.4793388429752063E-2</v>
      </c>
      <c r="L64" s="4">
        <f t="shared" si="22"/>
        <v>4.1322314049586771E-2</v>
      </c>
      <c r="M64" s="17">
        <f t="shared" si="23"/>
        <v>0.33057851239669417</v>
      </c>
    </row>
    <row r="65" spans="1:13">
      <c r="A65" s="11">
        <f t="shared" si="15"/>
        <v>22.5</v>
      </c>
      <c r="B65" s="20">
        <f t="shared" si="24"/>
        <v>480</v>
      </c>
      <c r="C65" s="21">
        <f t="shared" si="13"/>
        <v>800</v>
      </c>
      <c r="D65" s="21">
        <f t="shared" si="24"/>
        <v>8000</v>
      </c>
      <c r="E65" s="4">
        <f t="shared" si="16"/>
        <v>1.939393939393939E-2</v>
      </c>
      <c r="F65" s="4">
        <f t="shared" si="17"/>
        <v>3.2323232323232316E-2</v>
      </c>
      <c r="G65" s="17">
        <f t="shared" si="18"/>
        <v>0.3232323232323232</v>
      </c>
      <c r="H65" s="20">
        <f t="shared" si="19"/>
        <v>600</v>
      </c>
      <c r="I65" s="21">
        <f t="shared" si="25"/>
        <v>1000</v>
      </c>
      <c r="J65" s="21">
        <f t="shared" si="20"/>
        <v>8000</v>
      </c>
      <c r="K65" s="4">
        <f t="shared" si="21"/>
        <v>2.4242424242424239E-2</v>
      </c>
      <c r="L65" s="4">
        <f t="shared" si="22"/>
        <v>4.0404040404040401E-2</v>
      </c>
      <c r="M65" s="17">
        <f t="shared" si="23"/>
        <v>0.3232323232323232</v>
      </c>
    </row>
    <row r="66" spans="1:13">
      <c r="A66" s="11">
        <f t="shared" si="15"/>
        <v>23</v>
      </c>
      <c r="B66" s="20">
        <f t="shared" si="24"/>
        <v>480</v>
      </c>
      <c r="C66" s="21">
        <f t="shared" si="13"/>
        <v>800</v>
      </c>
      <c r="D66" s="21">
        <f t="shared" si="24"/>
        <v>8000</v>
      </c>
      <c r="E66" s="4">
        <f t="shared" si="16"/>
        <v>1.8972332015810278E-2</v>
      </c>
      <c r="F66" s="4">
        <f t="shared" si="17"/>
        <v>3.1620553359683792E-2</v>
      </c>
      <c r="G66" s="17">
        <f t="shared" si="18"/>
        <v>0.31620553359683795</v>
      </c>
      <c r="H66" s="20">
        <f t="shared" si="19"/>
        <v>600</v>
      </c>
      <c r="I66" s="21">
        <f t="shared" si="25"/>
        <v>1000</v>
      </c>
      <c r="J66" s="21">
        <f t="shared" si="20"/>
        <v>8000</v>
      </c>
      <c r="K66" s="4">
        <f t="shared" si="21"/>
        <v>2.3715415019762844E-2</v>
      </c>
      <c r="L66" s="4">
        <f t="shared" si="22"/>
        <v>3.9525691699604744E-2</v>
      </c>
      <c r="M66" s="17">
        <f t="shared" si="23"/>
        <v>0.31620553359683795</v>
      </c>
    </row>
    <row r="67" spans="1:13">
      <c r="A67" s="11">
        <f t="shared" si="15"/>
        <v>23.5</v>
      </c>
      <c r="B67" s="20">
        <f t="shared" si="24"/>
        <v>480</v>
      </c>
      <c r="C67" s="21">
        <f t="shared" si="13"/>
        <v>800</v>
      </c>
      <c r="D67" s="21">
        <f t="shared" si="24"/>
        <v>8000</v>
      </c>
      <c r="E67" s="4">
        <f t="shared" si="16"/>
        <v>1.8568665377176014E-2</v>
      </c>
      <c r="F67" s="4">
        <f t="shared" si="17"/>
        <v>3.0947775628626693E-2</v>
      </c>
      <c r="G67" s="17">
        <f t="shared" si="18"/>
        <v>0.30947775628626695</v>
      </c>
      <c r="H67" s="20">
        <f t="shared" si="19"/>
        <v>600</v>
      </c>
      <c r="I67" s="21">
        <f t="shared" si="25"/>
        <v>1000</v>
      </c>
      <c r="J67" s="21">
        <f t="shared" si="20"/>
        <v>8000</v>
      </c>
      <c r="K67" s="4">
        <f t="shared" si="21"/>
        <v>2.321083172147002E-2</v>
      </c>
      <c r="L67" s="4">
        <f t="shared" si="22"/>
        <v>3.8684719535783368E-2</v>
      </c>
      <c r="M67" s="17">
        <f t="shared" si="23"/>
        <v>0.30947775628626695</v>
      </c>
    </row>
    <row r="68" spans="1:13">
      <c r="A68" s="11">
        <f t="shared" si="15"/>
        <v>24</v>
      </c>
      <c r="B68" s="20">
        <f t="shared" si="24"/>
        <v>480</v>
      </c>
      <c r="C68" s="21">
        <f t="shared" si="13"/>
        <v>800</v>
      </c>
      <c r="D68" s="21">
        <f t="shared" si="24"/>
        <v>8000</v>
      </c>
      <c r="E68" s="4">
        <f t="shared" si="16"/>
        <v>1.8181818181818181E-2</v>
      </c>
      <c r="F68" s="4">
        <f t="shared" si="17"/>
        <v>3.03030303030303E-2</v>
      </c>
      <c r="G68" s="17">
        <f t="shared" si="18"/>
        <v>0.30303030303030298</v>
      </c>
      <c r="H68" s="20">
        <f t="shared" si="19"/>
        <v>600</v>
      </c>
      <c r="I68" s="21">
        <f t="shared" si="25"/>
        <v>1000</v>
      </c>
      <c r="J68" s="21">
        <f t="shared" si="20"/>
        <v>8000</v>
      </c>
      <c r="K68" s="4">
        <f t="shared" si="21"/>
        <v>2.2727272727272724E-2</v>
      </c>
      <c r="L68" s="4">
        <f t="shared" si="22"/>
        <v>3.7878787878787873E-2</v>
      </c>
      <c r="M68" s="17">
        <f t="shared" si="23"/>
        <v>0.30303030303030298</v>
      </c>
    </row>
    <row r="69" spans="1:13">
      <c r="A69" s="11">
        <f t="shared" si="15"/>
        <v>24.5</v>
      </c>
      <c r="B69" s="20">
        <f t="shared" si="24"/>
        <v>480</v>
      </c>
      <c r="C69" s="21">
        <f t="shared" si="13"/>
        <v>800</v>
      </c>
      <c r="D69" s="21">
        <f t="shared" si="24"/>
        <v>8000</v>
      </c>
      <c r="E69" s="4">
        <f t="shared" si="16"/>
        <v>1.7810760667903523E-2</v>
      </c>
      <c r="F69" s="4">
        <f t="shared" si="17"/>
        <v>2.9684601113172539E-2</v>
      </c>
      <c r="G69" s="17">
        <f t="shared" si="18"/>
        <v>0.29684601113172537</v>
      </c>
      <c r="H69" s="20">
        <f t="shared" si="19"/>
        <v>600</v>
      </c>
      <c r="I69" s="21">
        <f t="shared" si="25"/>
        <v>1000</v>
      </c>
      <c r="J69" s="21">
        <f t="shared" si="20"/>
        <v>8000</v>
      </c>
      <c r="K69" s="4">
        <f t="shared" si="21"/>
        <v>2.2263450834879402E-2</v>
      </c>
      <c r="L69" s="4">
        <f t="shared" si="22"/>
        <v>3.7105751391465672E-2</v>
      </c>
      <c r="M69" s="17">
        <f t="shared" si="23"/>
        <v>0.29684601113172537</v>
      </c>
    </row>
    <row r="70" spans="1:13">
      <c r="A70" s="11">
        <f t="shared" si="15"/>
        <v>25</v>
      </c>
      <c r="B70" s="20">
        <f t="shared" si="24"/>
        <v>480</v>
      </c>
      <c r="C70" s="21">
        <f t="shared" si="13"/>
        <v>800</v>
      </c>
      <c r="D70" s="21">
        <f t="shared" si="24"/>
        <v>8000</v>
      </c>
      <c r="E70" s="4">
        <f t="shared" si="16"/>
        <v>1.7454545454545452E-2</v>
      </c>
      <c r="F70" s="4">
        <f t="shared" si="17"/>
        <v>2.9090909090909087E-2</v>
      </c>
      <c r="G70" s="17">
        <f t="shared" si="18"/>
        <v>0.29090909090909089</v>
      </c>
      <c r="H70" s="20">
        <f t="shared" si="19"/>
        <v>600</v>
      </c>
      <c r="I70" s="21">
        <f t="shared" si="25"/>
        <v>1000</v>
      </c>
      <c r="J70" s="21">
        <f t="shared" si="20"/>
        <v>8000</v>
      </c>
      <c r="K70" s="4">
        <f t="shared" si="21"/>
        <v>2.1818181818181816E-2</v>
      </c>
      <c r="L70" s="4">
        <f t="shared" si="22"/>
        <v>3.6363636363636362E-2</v>
      </c>
      <c r="M70" s="17">
        <f t="shared" si="23"/>
        <v>0.29090909090909089</v>
      </c>
    </row>
    <row r="71" spans="1:13">
      <c r="A71" s="11">
        <f t="shared" si="15"/>
        <v>25.5</v>
      </c>
      <c r="B71" s="20">
        <f t="shared" si="24"/>
        <v>480</v>
      </c>
      <c r="C71" s="21">
        <f t="shared" si="13"/>
        <v>800</v>
      </c>
      <c r="D71" s="21">
        <f t="shared" si="24"/>
        <v>8000</v>
      </c>
      <c r="E71" s="4">
        <f t="shared" si="16"/>
        <v>1.7112299465240642E-2</v>
      </c>
      <c r="F71" s="4">
        <f t="shared" si="17"/>
        <v>2.8520499108734401E-2</v>
      </c>
      <c r="G71" s="17">
        <f t="shared" si="18"/>
        <v>0.28520499108734404</v>
      </c>
      <c r="H71" s="20">
        <f t="shared" si="19"/>
        <v>600</v>
      </c>
      <c r="I71" s="21">
        <f t="shared" si="25"/>
        <v>1000</v>
      </c>
      <c r="J71" s="21">
        <f t="shared" si="20"/>
        <v>8000</v>
      </c>
      <c r="K71" s="4">
        <f t="shared" si="21"/>
        <v>2.1390374331550801E-2</v>
      </c>
      <c r="L71" s="4">
        <f t="shared" si="22"/>
        <v>3.5650623885918005E-2</v>
      </c>
      <c r="M71" s="17">
        <f t="shared" si="23"/>
        <v>0.28520499108734404</v>
      </c>
    </row>
    <row r="72" spans="1:13">
      <c r="A72" s="11">
        <f t="shared" si="15"/>
        <v>26</v>
      </c>
      <c r="B72" s="20">
        <f t="shared" si="24"/>
        <v>480</v>
      </c>
      <c r="C72" s="21">
        <f t="shared" si="13"/>
        <v>800</v>
      </c>
      <c r="D72" s="21">
        <f t="shared" si="24"/>
        <v>8000</v>
      </c>
      <c r="E72" s="4">
        <f t="shared" si="16"/>
        <v>1.6783216783216783E-2</v>
      </c>
      <c r="F72" s="4">
        <f t="shared" si="17"/>
        <v>2.7972027972027972E-2</v>
      </c>
      <c r="G72" s="17">
        <f t="shared" si="18"/>
        <v>0.27972027972027974</v>
      </c>
      <c r="H72" s="20">
        <f t="shared" si="19"/>
        <v>600</v>
      </c>
      <c r="I72" s="21">
        <f t="shared" si="25"/>
        <v>1000</v>
      </c>
      <c r="J72" s="21">
        <f t="shared" si="20"/>
        <v>8000</v>
      </c>
      <c r="K72" s="4">
        <f t="shared" si="21"/>
        <v>2.097902097902098E-2</v>
      </c>
      <c r="L72" s="4">
        <f t="shared" si="22"/>
        <v>3.4965034965034968E-2</v>
      </c>
      <c r="M72" s="17">
        <f t="shared" si="23"/>
        <v>0.27972027972027974</v>
      </c>
    </row>
    <row r="73" spans="1:13">
      <c r="A73" s="11">
        <f t="shared" si="15"/>
        <v>26.5</v>
      </c>
      <c r="B73" s="20">
        <f t="shared" si="24"/>
        <v>480</v>
      </c>
      <c r="C73" s="21">
        <f t="shared" si="13"/>
        <v>800</v>
      </c>
      <c r="D73" s="21">
        <f t="shared" si="24"/>
        <v>8000</v>
      </c>
      <c r="E73" s="4">
        <f t="shared" si="16"/>
        <v>1.6466552315608916E-2</v>
      </c>
      <c r="F73" s="4">
        <f t="shared" si="17"/>
        <v>2.7444253859348195E-2</v>
      </c>
      <c r="G73" s="17">
        <f t="shared" si="18"/>
        <v>0.27444253859348194</v>
      </c>
      <c r="H73" s="20">
        <f t="shared" si="19"/>
        <v>600</v>
      </c>
      <c r="I73" s="21">
        <f t="shared" si="25"/>
        <v>1000</v>
      </c>
      <c r="J73" s="21">
        <f t="shared" si="20"/>
        <v>8000</v>
      </c>
      <c r="K73" s="4">
        <f t="shared" si="21"/>
        <v>2.0583190394511147E-2</v>
      </c>
      <c r="L73" s="4">
        <f t="shared" si="22"/>
        <v>3.4305317324185243E-2</v>
      </c>
      <c r="M73" s="17">
        <f t="shared" si="23"/>
        <v>0.27444253859348194</v>
      </c>
    </row>
    <row r="74" spans="1:13">
      <c r="A74" s="11">
        <f t="shared" si="15"/>
        <v>27</v>
      </c>
      <c r="B74" s="20">
        <f t="shared" si="24"/>
        <v>480</v>
      </c>
      <c r="C74" s="21">
        <f t="shared" si="13"/>
        <v>800</v>
      </c>
      <c r="D74" s="21">
        <f t="shared" si="24"/>
        <v>8000</v>
      </c>
      <c r="E74" s="4">
        <f t="shared" si="16"/>
        <v>1.6161616161616158E-2</v>
      </c>
      <c r="F74" s="4">
        <f t="shared" si="17"/>
        <v>2.6936026936026931E-2</v>
      </c>
      <c r="G74" s="17">
        <f t="shared" si="18"/>
        <v>0.2693602693602693</v>
      </c>
      <c r="H74" s="20">
        <f t="shared" si="19"/>
        <v>600</v>
      </c>
      <c r="I74" s="21">
        <f t="shared" si="25"/>
        <v>1000</v>
      </c>
      <c r="J74" s="21">
        <f t="shared" si="20"/>
        <v>8000</v>
      </c>
      <c r="K74" s="4">
        <f t="shared" si="21"/>
        <v>2.02020202020202E-2</v>
      </c>
      <c r="L74" s="4">
        <f t="shared" si="22"/>
        <v>3.3670033670033662E-2</v>
      </c>
      <c r="M74" s="17">
        <f t="shared" si="23"/>
        <v>0.2693602693602693</v>
      </c>
    </row>
    <row r="75" spans="1:13">
      <c r="A75" s="11">
        <f t="shared" si="15"/>
        <v>27.5</v>
      </c>
      <c r="B75" s="20">
        <f t="shared" si="24"/>
        <v>480</v>
      </c>
      <c r="C75" s="21">
        <f t="shared" si="13"/>
        <v>800</v>
      </c>
      <c r="D75" s="21">
        <f t="shared" si="24"/>
        <v>8000</v>
      </c>
      <c r="E75" s="4">
        <f t="shared" si="16"/>
        <v>1.5867768595041319E-2</v>
      </c>
      <c r="F75" s="4">
        <f t="shared" si="17"/>
        <v>2.6446280991735533E-2</v>
      </c>
      <c r="G75" s="17">
        <f t="shared" si="18"/>
        <v>0.26446280991735532</v>
      </c>
      <c r="H75" s="20">
        <f t="shared" si="19"/>
        <v>600</v>
      </c>
      <c r="I75" s="21">
        <f t="shared" si="25"/>
        <v>1000</v>
      </c>
      <c r="J75" s="21">
        <f t="shared" si="20"/>
        <v>8000</v>
      </c>
      <c r="K75" s="4">
        <f t="shared" si="21"/>
        <v>1.9834710743801651E-2</v>
      </c>
      <c r="L75" s="4">
        <f t="shared" si="22"/>
        <v>3.3057851239669415E-2</v>
      </c>
      <c r="M75" s="17">
        <f t="shared" si="23"/>
        <v>0.26446280991735532</v>
      </c>
    </row>
    <row r="76" spans="1:13">
      <c r="A76" s="11">
        <f t="shared" si="15"/>
        <v>28</v>
      </c>
      <c r="B76" s="20">
        <f t="shared" si="24"/>
        <v>480</v>
      </c>
      <c r="C76" s="21">
        <f t="shared" si="13"/>
        <v>800</v>
      </c>
      <c r="D76" s="21">
        <f t="shared" si="24"/>
        <v>8000</v>
      </c>
      <c r="E76" s="4">
        <f t="shared" si="16"/>
        <v>1.5584415584415583E-2</v>
      </c>
      <c r="F76" s="4">
        <f t="shared" si="17"/>
        <v>2.5974025974025972E-2</v>
      </c>
      <c r="G76" s="17">
        <f t="shared" si="18"/>
        <v>0.25974025974025972</v>
      </c>
      <c r="H76" s="20">
        <f t="shared" si="19"/>
        <v>600</v>
      </c>
      <c r="I76" s="21">
        <f t="shared" si="25"/>
        <v>1000</v>
      </c>
      <c r="J76" s="21">
        <f t="shared" si="20"/>
        <v>8000</v>
      </c>
      <c r="K76" s="4">
        <f t="shared" si="21"/>
        <v>1.9480519480519477E-2</v>
      </c>
      <c r="L76" s="4">
        <f t="shared" si="22"/>
        <v>3.2467532467532464E-2</v>
      </c>
      <c r="M76" s="17">
        <f t="shared" si="23"/>
        <v>0.25974025974025972</v>
      </c>
    </row>
    <row r="77" spans="1:13">
      <c r="A77" s="11">
        <f t="shared" si="15"/>
        <v>28.5</v>
      </c>
      <c r="B77" s="20">
        <f t="shared" si="24"/>
        <v>480</v>
      </c>
      <c r="C77" s="21">
        <f t="shared" si="13"/>
        <v>800</v>
      </c>
      <c r="D77" s="21">
        <f t="shared" si="24"/>
        <v>8000</v>
      </c>
      <c r="E77" s="4">
        <f t="shared" si="16"/>
        <v>1.5311004784688996E-2</v>
      </c>
      <c r="F77" s="4">
        <f t="shared" si="17"/>
        <v>2.5518341307814992E-2</v>
      </c>
      <c r="G77" s="17">
        <f t="shared" si="18"/>
        <v>0.2551834130781499</v>
      </c>
      <c r="H77" s="20">
        <f t="shared" si="19"/>
        <v>600</v>
      </c>
      <c r="I77" s="21">
        <f t="shared" si="25"/>
        <v>1000</v>
      </c>
      <c r="J77" s="21">
        <f t="shared" si="20"/>
        <v>8000</v>
      </c>
      <c r="K77" s="4">
        <f t="shared" si="21"/>
        <v>1.9138755980861243E-2</v>
      </c>
      <c r="L77" s="4">
        <f t="shared" si="22"/>
        <v>3.1897926634768738E-2</v>
      </c>
      <c r="M77" s="17">
        <f t="shared" si="23"/>
        <v>0.2551834130781499</v>
      </c>
    </row>
    <row r="78" spans="1:13">
      <c r="A78" s="11">
        <f t="shared" si="15"/>
        <v>29</v>
      </c>
      <c r="B78" s="20">
        <f t="shared" si="24"/>
        <v>480</v>
      </c>
      <c r="C78" s="21">
        <f t="shared" si="13"/>
        <v>800</v>
      </c>
      <c r="D78" s="21">
        <f t="shared" si="24"/>
        <v>8000</v>
      </c>
      <c r="E78" s="4">
        <f t="shared" si="16"/>
        <v>1.5047021943573666E-2</v>
      </c>
      <c r="F78" s="4">
        <f t="shared" si="17"/>
        <v>2.5078369905956108E-2</v>
      </c>
      <c r="G78" s="17">
        <f t="shared" si="18"/>
        <v>0.2507836990595611</v>
      </c>
      <c r="H78" s="20">
        <f t="shared" si="19"/>
        <v>600</v>
      </c>
      <c r="I78" s="21">
        <f t="shared" si="25"/>
        <v>1000</v>
      </c>
      <c r="J78" s="21">
        <f t="shared" si="20"/>
        <v>8000</v>
      </c>
      <c r="K78" s="4">
        <f t="shared" si="21"/>
        <v>1.8808777429467082E-2</v>
      </c>
      <c r="L78" s="4">
        <f t="shared" si="22"/>
        <v>3.1347962382445138E-2</v>
      </c>
      <c r="M78" s="17">
        <f t="shared" si="23"/>
        <v>0.2507836990595611</v>
      </c>
    </row>
    <row r="79" spans="1:13">
      <c r="A79" s="11">
        <f t="shared" si="15"/>
        <v>29.5</v>
      </c>
      <c r="B79" s="20">
        <f t="shared" si="24"/>
        <v>480</v>
      </c>
      <c r="C79" s="21">
        <f t="shared" si="13"/>
        <v>800</v>
      </c>
      <c r="D79" s="21">
        <f t="shared" si="24"/>
        <v>8000</v>
      </c>
      <c r="E79" s="4">
        <f t="shared" si="16"/>
        <v>1.4791987673343604E-2</v>
      </c>
      <c r="F79" s="4">
        <f t="shared" si="17"/>
        <v>2.4653312788906007E-2</v>
      </c>
      <c r="G79" s="17">
        <f t="shared" si="18"/>
        <v>0.24653312788906007</v>
      </c>
      <c r="H79" s="20">
        <f t="shared" si="19"/>
        <v>600</v>
      </c>
      <c r="I79" s="21">
        <f t="shared" si="25"/>
        <v>1000</v>
      </c>
      <c r="J79" s="21">
        <f t="shared" si="20"/>
        <v>8000</v>
      </c>
      <c r="K79" s="4">
        <f t="shared" si="21"/>
        <v>1.8489984591679505E-2</v>
      </c>
      <c r="L79" s="4">
        <f t="shared" si="22"/>
        <v>3.0816640986132508E-2</v>
      </c>
      <c r="M79" s="17">
        <f t="shared" si="23"/>
        <v>0.24653312788906007</v>
      </c>
    </row>
    <row r="80" spans="1:13">
      <c r="A80" s="11">
        <f t="shared" si="15"/>
        <v>30</v>
      </c>
      <c r="B80" s="20">
        <f t="shared" si="24"/>
        <v>480</v>
      </c>
      <c r="C80" s="21">
        <f t="shared" si="13"/>
        <v>800</v>
      </c>
      <c r="D80" s="21">
        <f t="shared" si="24"/>
        <v>8000</v>
      </c>
      <c r="E80" s="4">
        <f t="shared" si="16"/>
        <v>1.4545454545454545E-2</v>
      </c>
      <c r="F80" s="4">
        <f t="shared" si="17"/>
        <v>2.4242424242424242E-2</v>
      </c>
      <c r="G80" s="17">
        <f t="shared" si="18"/>
        <v>0.24242424242424243</v>
      </c>
      <c r="H80" s="20">
        <f t="shared" si="19"/>
        <v>600</v>
      </c>
      <c r="I80" s="21">
        <f t="shared" si="25"/>
        <v>1000</v>
      </c>
      <c r="J80" s="21">
        <f t="shared" si="20"/>
        <v>8000</v>
      </c>
      <c r="K80" s="4">
        <f t="shared" si="21"/>
        <v>1.8181818181818181E-2</v>
      </c>
      <c r="L80" s="4">
        <f t="shared" si="22"/>
        <v>3.0303030303030304E-2</v>
      </c>
      <c r="M80" s="17">
        <f t="shared" si="23"/>
        <v>0.24242424242424243</v>
      </c>
    </row>
    <row r="81" spans="1:13">
      <c r="A81" s="11">
        <f t="shared" si="15"/>
        <v>30.5</v>
      </c>
      <c r="B81" s="20">
        <f t="shared" si="24"/>
        <v>480</v>
      </c>
      <c r="C81" s="21">
        <f t="shared" si="13"/>
        <v>800</v>
      </c>
      <c r="D81" s="21">
        <f t="shared" si="24"/>
        <v>8000</v>
      </c>
      <c r="E81" s="4">
        <f t="shared" si="16"/>
        <v>1.4307004470938894E-2</v>
      </c>
      <c r="F81" s="4">
        <f t="shared" si="17"/>
        <v>2.3845007451564825E-2</v>
      </c>
      <c r="G81" s="17">
        <f t="shared" si="18"/>
        <v>0.23845007451564823</v>
      </c>
      <c r="H81" s="20">
        <f t="shared" si="19"/>
        <v>600</v>
      </c>
      <c r="I81" s="21">
        <f t="shared" si="25"/>
        <v>1000</v>
      </c>
      <c r="J81" s="21">
        <f t="shared" si="20"/>
        <v>8000</v>
      </c>
      <c r="K81" s="4">
        <f t="shared" si="21"/>
        <v>1.7883755588673618E-2</v>
      </c>
      <c r="L81" s="4">
        <f t="shared" si="22"/>
        <v>2.9806259314456029E-2</v>
      </c>
      <c r="M81" s="17">
        <f t="shared" si="23"/>
        <v>0.23845007451564823</v>
      </c>
    </row>
    <row r="82" spans="1:13">
      <c r="A82" s="11">
        <f t="shared" si="15"/>
        <v>31</v>
      </c>
      <c r="B82" s="20">
        <f t="shared" si="24"/>
        <v>480</v>
      </c>
      <c r="C82" s="21">
        <f t="shared" si="13"/>
        <v>800</v>
      </c>
      <c r="D82" s="21">
        <f t="shared" si="24"/>
        <v>8000</v>
      </c>
      <c r="E82" s="4">
        <f t="shared" si="16"/>
        <v>1.407624633431085E-2</v>
      </c>
      <c r="F82" s="4">
        <f t="shared" si="17"/>
        <v>2.3460410557184751E-2</v>
      </c>
      <c r="G82" s="17">
        <f t="shared" si="18"/>
        <v>0.23460410557184752</v>
      </c>
      <c r="H82" s="20">
        <f t="shared" si="19"/>
        <v>600</v>
      </c>
      <c r="I82" s="21">
        <f t="shared" si="25"/>
        <v>1000</v>
      </c>
      <c r="J82" s="21">
        <f t="shared" si="20"/>
        <v>8000</v>
      </c>
      <c r="K82" s="4">
        <f t="shared" si="21"/>
        <v>1.7595307917888565E-2</v>
      </c>
      <c r="L82" s="4">
        <f t="shared" si="22"/>
        <v>2.932551319648094E-2</v>
      </c>
      <c r="M82" s="17">
        <f t="shared" si="23"/>
        <v>0.23460410557184752</v>
      </c>
    </row>
    <row r="83" spans="1:13">
      <c r="A83" s="11">
        <f t="shared" si="15"/>
        <v>31.5</v>
      </c>
      <c r="B83" s="20">
        <f t="shared" si="24"/>
        <v>480</v>
      </c>
      <c r="C83" s="21">
        <f t="shared" si="13"/>
        <v>800</v>
      </c>
      <c r="D83" s="21">
        <f t="shared" si="24"/>
        <v>8000</v>
      </c>
      <c r="E83" s="4">
        <f t="shared" si="16"/>
        <v>1.3852813852813849E-2</v>
      </c>
      <c r="F83" s="4">
        <f t="shared" si="17"/>
        <v>2.3088023088023085E-2</v>
      </c>
      <c r="G83" s="17">
        <f t="shared" si="18"/>
        <v>0.23088023088023082</v>
      </c>
      <c r="H83" s="20">
        <f t="shared" si="19"/>
        <v>600</v>
      </c>
      <c r="I83" s="21">
        <f t="shared" si="25"/>
        <v>1000</v>
      </c>
      <c r="J83" s="21">
        <f t="shared" si="20"/>
        <v>8000</v>
      </c>
      <c r="K83" s="4">
        <f t="shared" si="21"/>
        <v>1.7316017316017313E-2</v>
      </c>
      <c r="L83" s="4">
        <f t="shared" si="22"/>
        <v>2.8860028860028853E-2</v>
      </c>
      <c r="M83" s="17">
        <f t="shared" si="23"/>
        <v>0.23088023088023082</v>
      </c>
    </row>
    <row r="84" spans="1:13">
      <c r="A84" s="11">
        <f t="shared" si="15"/>
        <v>32</v>
      </c>
      <c r="B84" s="20">
        <f t="shared" si="24"/>
        <v>480</v>
      </c>
      <c r="C84" s="21">
        <f t="shared" si="13"/>
        <v>800</v>
      </c>
      <c r="D84" s="21">
        <f t="shared" si="24"/>
        <v>8000</v>
      </c>
      <c r="E84" s="4">
        <f t="shared" si="16"/>
        <v>1.3636363636363636E-2</v>
      </c>
      <c r="F84" s="4">
        <f t="shared" si="17"/>
        <v>2.2727272727272728E-2</v>
      </c>
      <c r="G84" s="17">
        <f t="shared" si="18"/>
        <v>0.22727272727272727</v>
      </c>
      <c r="H84" s="20">
        <f t="shared" si="19"/>
        <v>600</v>
      </c>
      <c r="I84" s="21">
        <f t="shared" si="25"/>
        <v>1000</v>
      </c>
      <c r="J84" s="21">
        <f t="shared" si="20"/>
        <v>8000</v>
      </c>
      <c r="K84" s="4">
        <f t="shared" si="21"/>
        <v>1.7045454545454544E-2</v>
      </c>
      <c r="L84" s="4">
        <f t="shared" si="22"/>
        <v>2.8409090909090908E-2</v>
      </c>
      <c r="M84" s="17">
        <f t="shared" si="23"/>
        <v>0.22727272727272727</v>
      </c>
    </row>
    <row r="85" spans="1:13">
      <c r="A85" s="11">
        <f t="shared" si="15"/>
        <v>32.5</v>
      </c>
      <c r="B85" s="20">
        <f t="shared" si="24"/>
        <v>480</v>
      </c>
      <c r="C85" s="21">
        <f t="shared" si="13"/>
        <v>800</v>
      </c>
      <c r="D85" s="21">
        <f t="shared" si="24"/>
        <v>8000</v>
      </c>
      <c r="E85" s="4">
        <f t="shared" ref="E85:E120" si="26">B85/($B$4*$A85*1000)</f>
        <v>1.3426573426573427E-2</v>
      </c>
      <c r="F85" s="4">
        <f t="shared" ref="F85:F120" si="27">C85/($B$4*$A85*1000)</f>
        <v>2.2377622377622378E-2</v>
      </c>
      <c r="G85" s="17">
        <f t="shared" ref="G85:G120" si="28">D85/($B$4*$A85*1000)</f>
        <v>0.22377622377622378</v>
      </c>
      <c r="H85" s="20">
        <f t="shared" ref="H85:H120" si="29">IF($A85&lt;1,0,MIN(MIN(B$7*B$14,B$13)*B$15,$A85*$B$4*1000))</f>
        <v>600</v>
      </c>
      <c r="I85" s="21">
        <f t="shared" si="25"/>
        <v>1000</v>
      </c>
      <c r="J85" s="21">
        <f t="shared" ref="J85:J120" si="30">IF($A85&lt;1,0,MIN(MIN(D$7*D$14,D$13)*D$15,$A85*$B$4*1000))</f>
        <v>8000</v>
      </c>
      <c r="K85" s="4">
        <f t="shared" ref="K85:K120" si="31">H85/($B$4*$A85*1000)</f>
        <v>1.6783216783216783E-2</v>
      </c>
      <c r="L85" s="4">
        <f t="shared" ref="L85:L120" si="32">I85/($B$4*$A85*1000)</f>
        <v>2.7972027972027972E-2</v>
      </c>
      <c r="M85" s="17">
        <f t="shared" ref="M85:M120" si="33">J85/($B$4*$A85*1000)</f>
        <v>0.22377622377622378</v>
      </c>
    </row>
    <row r="86" spans="1:13">
      <c r="A86" s="11">
        <f t="shared" si="15"/>
        <v>33</v>
      </c>
      <c r="B86" s="20">
        <f t="shared" ref="B86:D120" si="34">IF($A86&lt;1,0,MIN(MIN(B$7*B$10,B$9)*B$11,$A86*$B$4*1000))</f>
        <v>480</v>
      </c>
      <c r="C86" s="21">
        <f t="shared" ref="C86:C120" si="35">IF($A86&lt;0,0,MIN(MIN(C$7*C$10,C$9)*C$11,$A86*$B$4*1000))</f>
        <v>800</v>
      </c>
      <c r="D86" s="21">
        <f t="shared" si="34"/>
        <v>8000</v>
      </c>
      <c r="E86" s="4">
        <f t="shared" si="26"/>
        <v>1.3223140495867767E-2</v>
      </c>
      <c r="F86" s="4">
        <f t="shared" si="27"/>
        <v>2.2038567493112945E-2</v>
      </c>
      <c r="G86" s="17">
        <f t="shared" si="28"/>
        <v>0.22038567493112943</v>
      </c>
      <c r="H86" s="20">
        <f t="shared" si="29"/>
        <v>600</v>
      </c>
      <c r="I86" s="21">
        <f t="shared" ref="I86:I120" si="36">IF($A86&lt;1,0,MIN(MIN(C$7*C$14,C$13)*C$15,$A86*$B$4*1000))</f>
        <v>1000</v>
      </c>
      <c r="J86" s="21">
        <f t="shared" si="30"/>
        <v>8000</v>
      </c>
      <c r="K86" s="4">
        <f t="shared" si="31"/>
        <v>1.6528925619834708E-2</v>
      </c>
      <c r="L86" s="4">
        <f t="shared" si="32"/>
        <v>2.7548209366391178E-2</v>
      </c>
      <c r="M86" s="17">
        <f t="shared" si="33"/>
        <v>0.22038567493112943</v>
      </c>
    </row>
    <row r="87" spans="1:13">
      <c r="A87" s="11">
        <f t="shared" ref="A87:A120" si="37">A86+0.5</f>
        <v>33.5</v>
      </c>
      <c r="B87" s="20">
        <f t="shared" si="34"/>
        <v>480</v>
      </c>
      <c r="C87" s="21">
        <f t="shared" si="35"/>
        <v>800</v>
      </c>
      <c r="D87" s="21">
        <f t="shared" si="34"/>
        <v>8000</v>
      </c>
      <c r="E87" s="4">
        <f t="shared" si="26"/>
        <v>1.3025780189959294E-2</v>
      </c>
      <c r="F87" s="4">
        <f t="shared" si="27"/>
        <v>2.1709633649932156E-2</v>
      </c>
      <c r="G87" s="17">
        <f t="shared" si="28"/>
        <v>0.21709633649932158</v>
      </c>
      <c r="H87" s="20">
        <f t="shared" si="29"/>
        <v>600</v>
      </c>
      <c r="I87" s="21">
        <f t="shared" si="36"/>
        <v>1000</v>
      </c>
      <c r="J87" s="21">
        <f t="shared" si="30"/>
        <v>8000</v>
      </c>
      <c r="K87" s="4">
        <f t="shared" si="31"/>
        <v>1.6282225237449117E-2</v>
      </c>
      <c r="L87" s="4">
        <f t="shared" si="32"/>
        <v>2.7137042062415198E-2</v>
      </c>
      <c r="M87" s="17">
        <f t="shared" si="33"/>
        <v>0.21709633649932158</v>
      </c>
    </row>
    <row r="88" spans="1:13">
      <c r="A88" s="11">
        <f t="shared" si="37"/>
        <v>34</v>
      </c>
      <c r="B88" s="20">
        <f t="shared" si="34"/>
        <v>480</v>
      </c>
      <c r="C88" s="21">
        <f t="shared" si="35"/>
        <v>800</v>
      </c>
      <c r="D88" s="21">
        <f t="shared" si="34"/>
        <v>8000</v>
      </c>
      <c r="E88" s="4">
        <f t="shared" si="26"/>
        <v>1.2834224598930478E-2</v>
      </c>
      <c r="F88" s="4">
        <f t="shared" si="27"/>
        <v>2.1390374331550797E-2</v>
      </c>
      <c r="G88" s="17">
        <f t="shared" si="28"/>
        <v>0.21390374331550799</v>
      </c>
      <c r="H88" s="20">
        <f t="shared" si="29"/>
        <v>600</v>
      </c>
      <c r="I88" s="21">
        <f t="shared" si="36"/>
        <v>1000</v>
      </c>
      <c r="J88" s="21">
        <f t="shared" si="30"/>
        <v>8000</v>
      </c>
      <c r="K88" s="4">
        <f t="shared" si="31"/>
        <v>1.60427807486631E-2</v>
      </c>
      <c r="L88" s="4">
        <f t="shared" si="32"/>
        <v>2.6737967914438499E-2</v>
      </c>
      <c r="M88" s="17">
        <f t="shared" si="33"/>
        <v>0.21390374331550799</v>
      </c>
    </row>
    <row r="89" spans="1:13">
      <c r="A89" s="11">
        <f t="shared" si="37"/>
        <v>34.5</v>
      </c>
      <c r="B89" s="20">
        <f t="shared" si="34"/>
        <v>480</v>
      </c>
      <c r="C89" s="21">
        <f t="shared" si="35"/>
        <v>800</v>
      </c>
      <c r="D89" s="21">
        <f t="shared" si="34"/>
        <v>8000</v>
      </c>
      <c r="E89" s="4">
        <f t="shared" si="26"/>
        <v>1.2648221343873518E-2</v>
      </c>
      <c r="F89" s="4">
        <f t="shared" si="27"/>
        <v>2.1080368906455864E-2</v>
      </c>
      <c r="G89" s="17">
        <f t="shared" si="28"/>
        <v>0.21080368906455862</v>
      </c>
      <c r="H89" s="20">
        <f t="shared" si="29"/>
        <v>600</v>
      </c>
      <c r="I89" s="21">
        <f t="shared" si="36"/>
        <v>1000</v>
      </c>
      <c r="J89" s="21">
        <f t="shared" si="30"/>
        <v>8000</v>
      </c>
      <c r="K89" s="4">
        <f t="shared" si="31"/>
        <v>1.5810276679841896E-2</v>
      </c>
      <c r="L89" s="4">
        <f t="shared" si="32"/>
        <v>2.6350461133069828E-2</v>
      </c>
      <c r="M89" s="17">
        <f t="shared" si="33"/>
        <v>0.21080368906455862</v>
      </c>
    </row>
    <row r="90" spans="1:13">
      <c r="A90" s="11">
        <f t="shared" si="37"/>
        <v>35</v>
      </c>
      <c r="B90" s="20">
        <f t="shared" si="34"/>
        <v>480</v>
      </c>
      <c r="C90" s="21">
        <f t="shared" si="35"/>
        <v>800</v>
      </c>
      <c r="D90" s="21">
        <f t="shared" si="34"/>
        <v>8000</v>
      </c>
      <c r="E90" s="4">
        <f t="shared" si="26"/>
        <v>1.2467532467532468E-2</v>
      </c>
      <c r="F90" s="4">
        <f t="shared" si="27"/>
        <v>2.0779220779220779E-2</v>
      </c>
      <c r="G90" s="17">
        <f t="shared" si="28"/>
        <v>0.20779220779220781</v>
      </c>
      <c r="H90" s="20">
        <f t="shared" si="29"/>
        <v>600</v>
      </c>
      <c r="I90" s="21">
        <f t="shared" si="36"/>
        <v>1000</v>
      </c>
      <c r="J90" s="21">
        <f t="shared" si="30"/>
        <v>8000</v>
      </c>
      <c r="K90" s="4">
        <f t="shared" si="31"/>
        <v>1.5584415584415584E-2</v>
      </c>
      <c r="L90" s="4">
        <f t="shared" si="32"/>
        <v>2.5974025974025976E-2</v>
      </c>
      <c r="M90" s="17">
        <f t="shared" si="33"/>
        <v>0.20779220779220781</v>
      </c>
    </row>
    <row r="91" spans="1:13">
      <c r="A91" s="11">
        <f t="shared" si="37"/>
        <v>35.5</v>
      </c>
      <c r="B91" s="20">
        <f t="shared" si="34"/>
        <v>480</v>
      </c>
      <c r="C91" s="21">
        <f t="shared" si="35"/>
        <v>800</v>
      </c>
      <c r="D91" s="21">
        <f t="shared" si="34"/>
        <v>8000</v>
      </c>
      <c r="E91" s="4">
        <f t="shared" si="26"/>
        <v>1.229193341869398E-2</v>
      </c>
      <c r="F91" s="4">
        <f t="shared" si="27"/>
        <v>2.0486555697823299E-2</v>
      </c>
      <c r="G91" s="17">
        <f t="shared" si="28"/>
        <v>0.204865556978233</v>
      </c>
      <c r="H91" s="20">
        <f t="shared" si="29"/>
        <v>600</v>
      </c>
      <c r="I91" s="21">
        <f t="shared" si="36"/>
        <v>1000</v>
      </c>
      <c r="J91" s="21">
        <f t="shared" si="30"/>
        <v>8000</v>
      </c>
      <c r="K91" s="4">
        <f t="shared" si="31"/>
        <v>1.5364916773367475E-2</v>
      </c>
      <c r="L91" s="4">
        <f t="shared" si="32"/>
        <v>2.5608194622279125E-2</v>
      </c>
      <c r="M91" s="17">
        <f t="shared" si="33"/>
        <v>0.204865556978233</v>
      </c>
    </row>
    <row r="92" spans="1:13">
      <c r="A92" s="11">
        <f t="shared" si="37"/>
        <v>36</v>
      </c>
      <c r="B92" s="20">
        <f t="shared" si="34"/>
        <v>480</v>
      </c>
      <c r="C92" s="21">
        <f t="shared" si="35"/>
        <v>800</v>
      </c>
      <c r="D92" s="21">
        <f t="shared" si="34"/>
        <v>8000</v>
      </c>
      <c r="E92" s="4">
        <f t="shared" si="26"/>
        <v>1.2121212121212121E-2</v>
      </c>
      <c r="F92" s="4">
        <f t="shared" si="27"/>
        <v>2.0202020202020204E-2</v>
      </c>
      <c r="G92" s="17">
        <f t="shared" si="28"/>
        <v>0.20202020202020202</v>
      </c>
      <c r="H92" s="20">
        <f t="shared" si="29"/>
        <v>600</v>
      </c>
      <c r="I92" s="21">
        <f t="shared" si="36"/>
        <v>1000</v>
      </c>
      <c r="J92" s="21">
        <f t="shared" si="30"/>
        <v>8000</v>
      </c>
      <c r="K92" s="4">
        <f t="shared" si="31"/>
        <v>1.5151515151515152E-2</v>
      </c>
      <c r="L92" s="4">
        <f t="shared" si="32"/>
        <v>2.5252525252525252E-2</v>
      </c>
      <c r="M92" s="17">
        <f t="shared" si="33"/>
        <v>0.20202020202020202</v>
      </c>
    </row>
    <row r="93" spans="1:13">
      <c r="A93" s="11">
        <f t="shared" si="37"/>
        <v>36.5</v>
      </c>
      <c r="B93" s="20">
        <f t="shared" si="34"/>
        <v>480</v>
      </c>
      <c r="C93" s="21">
        <f t="shared" si="35"/>
        <v>800</v>
      </c>
      <c r="D93" s="21">
        <f t="shared" si="34"/>
        <v>8000</v>
      </c>
      <c r="E93" s="4">
        <f t="shared" si="26"/>
        <v>1.195516811955168E-2</v>
      </c>
      <c r="F93" s="4">
        <f t="shared" si="27"/>
        <v>1.9925280199252798E-2</v>
      </c>
      <c r="G93" s="17">
        <f t="shared" si="28"/>
        <v>0.19925280199252798</v>
      </c>
      <c r="H93" s="20">
        <f t="shared" si="29"/>
        <v>600</v>
      </c>
      <c r="I93" s="21">
        <f t="shared" si="36"/>
        <v>1000</v>
      </c>
      <c r="J93" s="21">
        <f t="shared" si="30"/>
        <v>8000</v>
      </c>
      <c r="K93" s="4">
        <f t="shared" si="31"/>
        <v>1.4943960149439599E-2</v>
      </c>
      <c r="L93" s="4">
        <f t="shared" si="32"/>
        <v>2.4906600249065998E-2</v>
      </c>
      <c r="M93" s="17">
        <f t="shared" si="33"/>
        <v>0.19925280199252798</v>
      </c>
    </row>
    <row r="94" spans="1:13">
      <c r="A94" s="11">
        <f t="shared" si="37"/>
        <v>37</v>
      </c>
      <c r="B94" s="20">
        <f t="shared" si="34"/>
        <v>480</v>
      </c>
      <c r="C94" s="21">
        <f t="shared" si="35"/>
        <v>800</v>
      </c>
      <c r="D94" s="21">
        <f t="shared" si="34"/>
        <v>8000</v>
      </c>
      <c r="E94" s="4">
        <f t="shared" si="26"/>
        <v>1.1793611793611793E-2</v>
      </c>
      <c r="F94" s="4">
        <f t="shared" si="27"/>
        <v>1.9656019656019656E-2</v>
      </c>
      <c r="G94" s="17">
        <f t="shared" si="28"/>
        <v>0.19656019656019655</v>
      </c>
      <c r="H94" s="20">
        <f t="shared" si="29"/>
        <v>600</v>
      </c>
      <c r="I94" s="21">
        <f t="shared" si="36"/>
        <v>1000</v>
      </c>
      <c r="J94" s="21">
        <f t="shared" si="30"/>
        <v>8000</v>
      </c>
      <c r="K94" s="4">
        <f t="shared" si="31"/>
        <v>1.4742014742014743E-2</v>
      </c>
      <c r="L94" s="4">
        <f t="shared" si="32"/>
        <v>2.4570024570024569E-2</v>
      </c>
      <c r="M94" s="17">
        <f t="shared" si="33"/>
        <v>0.19656019656019655</v>
      </c>
    </row>
    <row r="95" spans="1:13">
      <c r="A95" s="11">
        <f t="shared" si="37"/>
        <v>37.5</v>
      </c>
      <c r="B95" s="20">
        <f t="shared" si="34"/>
        <v>480</v>
      </c>
      <c r="C95" s="21">
        <f t="shared" si="35"/>
        <v>800</v>
      </c>
      <c r="D95" s="21">
        <f t="shared" si="34"/>
        <v>8000</v>
      </c>
      <c r="E95" s="4">
        <f t="shared" si="26"/>
        <v>1.1636363636363636E-2</v>
      </c>
      <c r="F95" s="4">
        <f t="shared" si="27"/>
        <v>1.9393939393939394E-2</v>
      </c>
      <c r="G95" s="17">
        <f t="shared" si="28"/>
        <v>0.19393939393939394</v>
      </c>
      <c r="H95" s="20">
        <f t="shared" si="29"/>
        <v>600</v>
      </c>
      <c r="I95" s="21">
        <f t="shared" si="36"/>
        <v>1000</v>
      </c>
      <c r="J95" s="21">
        <f t="shared" si="30"/>
        <v>8000</v>
      </c>
      <c r="K95" s="4">
        <f t="shared" si="31"/>
        <v>1.4545454545454545E-2</v>
      </c>
      <c r="L95" s="4">
        <f t="shared" si="32"/>
        <v>2.4242424242424242E-2</v>
      </c>
      <c r="M95" s="17">
        <f t="shared" si="33"/>
        <v>0.19393939393939394</v>
      </c>
    </row>
    <row r="96" spans="1:13">
      <c r="A96" s="11">
        <f t="shared" si="37"/>
        <v>38</v>
      </c>
      <c r="B96" s="20">
        <f t="shared" si="34"/>
        <v>480</v>
      </c>
      <c r="C96" s="21">
        <f t="shared" si="35"/>
        <v>800</v>
      </c>
      <c r="D96" s="21">
        <f t="shared" si="34"/>
        <v>8000</v>
      </c>
      <c r="E96" s="4">
        <f t="shared" si="26"/>
        <v>1.1483253588516745E-2</v>
      </c>
      <c r="F96" s="4">
        <f t="shared" si="27"/>
        <v>1.913875598086124E-2</v>
      </c>
      <c r="G96" s="17">
        <f t="shared" si="28"/>
        <v>0.19138755980861241</v>
      </c>
      <c r="H96" s="20">
        <f t="shared" si="29"/>
        <v>600</v>
      </c>
      <c r="I96" s="21">
        <f t="shared" si="36"/>
        <v>1000</v>
      </c>
      <c r="J96" s="21">
        <f t="shared" si="30"/>
        <v>8000</v>
      </c>
      <c r="K96" s="4">
        <f t="shared" si="31"/>
        <v>1.435406698564593E-2</v>
      </c>
      <c r="L96" s="4">
        <f t="shared" si="32"/>
        <v>2.3923444976076551E-2</v>
      </c>
      <c r="M96" s="17">
        <f t="shared" si="33"/>
        <v>0.19138755980861241</v>
      </c>
    </row>
    <row r="97" spans="1:13">
      <c r="A97" s="11">
        <f t="shared" si="37"/>
        <v>38.5</v>
      </c>
      <c r="B97" s="20">
        <f t="shared" si="34"/>
        <v>480</v>
      </c>
      <c r="C97" s="21">
        <f t="shared" si="35"/>
        <v>800</v>
      </c>
      <c r="D97" s="21">
        <f t="shared" si="34"/>
        <v>8000</v>
      </c>
      <c r="E97" s="4">
        <f t="shared" si="26"/>
        <v>1.1334120425029516E-2</v>
      </c>
      <c r="F97" s="4">
        <f t="shared" si="27"/>
        <v>1.8890200708382526E-2</v>
      </c>
      <c r="G97" s="17">
        <f t="shared" si="28"/>
        <v>0.18890200708382526</v>
      </c>
      <c r="H97" s="20">
        <f t="shared" si="29"/>
        <v>600</v>
      </c>
      <c r="I97" s="21">
        <f t="shared" si="36"/>
        <v>1000</v>
      </c>
      <c r="J97" s="21">
        <f t="shared" si="30"/>
        <v>8000</v>
      </c>
      <c r="K97" s="4">
        <f t="shared" si="31"/>
        <v>1.4167650531286895E-2</v>
      </c>
      <c r="L97" s="4">
        <f t="shared" si="32"/>
        <v>2.3612750885478158E-2</v>
      </c>
      <c r="M97" s="17">
        <f t="shared" si="33"/>
        <v>0.18890200708382526</v>
      </c>
    </row>
    <row r="98" spans="1:13">
      <c r="A98" s="11">
        <f t="shared" si="37"/>
        <v>39</v>
      </c>
      <c r="B98" s="20">
        <f t="shared" si="34"/>
        <v>480</v>
      </c>
      <c r="C98" s="21">
        <f t="shared" si="35"/>
        <v>800</v>
      </c>
      <c r="D98" s="21">
        <f t="shared" si="34"/>
        <v>8000</v>
      </c>
      <c r="E98" s="4">
        <f t="shared" si="26"/>
        <v>1.1188811188811187E-2</v>
      </c>
      <c r="F98" s="4">
        <f t="shared" si="27"/>
        <v>1.8648018648018645E-2</v>
      </c>
      <c r="G98" s="17">
        <f t="shared" si="28"/>
        <v>0.18648018648018644</v>
      </c>
      <c r="H98" s="20">
        <f t="shared" si="29"/>
        <v>600</v>
      </c>
      <c r="I98" s="21">
        <f t="shared" si="36"/>
        <v>1000</v>
      </c>
      <c r="J98" s="21">
        <f t="shared" si="30"/>
        <v>8000</v>
      </c>
      <c r="K98" s="4">
        <f t="shared" si="31"/>
        <v>1.3986013986013984E-2</v>
      </c>
      <c r="L98" s="4">
        <f t="shared" si="32"/>
        <v>2.3310023310023305E-2</v>
      </c>
      <c r="M98" s="17">
        <f t="shared" si="33"/>
        <v>0.18648018648018644</v>
      </c>
    </row>
    <row r="99" spans="1:13">
      <c r="A99" s="11">
        <f t="shared" si="37"/>
        <v>39.5</v>
      </c>
      <c r="B99" s="20">
        <f t="shared" si="34"/>
        <v>480</v>
      </c>
      <c r="C99" s="21">
        <f t="shared" si="35"/>
        <v>800</v>
      </c>
      <c r="D99" s="21">
        <f t="shared" si="34"/>
        <v>8000</v>
      </c>
      <c r="E99" s="4">
        <f t="shared" si="26"/>
        <v>1.1047180667433832E-2</v>
      </c>
      <c r="F99" s="4">
        <f t="shared" si="27"/>
        <v>1.8411967779056387E-2</v>
      </c>
      <c r="G99" s="17">
        <f t="shared" si="28"/>
        <v>0.18411967779056387</v>
      </c>
      <c r="H99" s="20">
        <f t="shared" si="29"/>
        <v>600</v>
      </c>
      <c r="I99" s="21">
        <f t="shared" si="36"/>
        <v>1000</v>
      </c>
      <c r="J99" s="21">
        <f t="shared" si="30"/>
        <v>8000</v>
      </c>
      <c r="K99" s="4">
        <f t="shared" si="31"/>
        <v>1.3808975834292289E-2</v>
      </c>
      <c r="L99" s="4">
        <f t="shared" si="32"/>
        <v>2.3014959723820484E-2</v>
      </c>
      <c r="M99" s="17">
        <f t="shared" si="33"/>
        <v>0.18411967779056387</v>
      </c>
    </row>
    <row r="100" spans="1:13">
      <c r="A100" s="11">
        <f t="shared" si="37"/>
        <v>40</v>
      </c>
      <c r="B100" s="20">
        <f t="shared" si="34"/>
        <v>480</v>
      </c>
      <c r="C100" s="21">
        <f t="shared" si="35"/>
        <v>800</v>
      </c>
      <c r="D100" s="21">
        <f t="shared" si="34"/>
        <v>8000</v>
      </c>
      <c r="E100" s="4">
        <f t="shared" si="26"/>
        <v>1.090909090909091E-2</v>
      </c>
      <c r="F100" s="4">
        <f t="shared" si="27"/>
        <v>1.8181818181818181E-2</v>
      </c>
      <c r="G100" s="17">
        <f t="shared" si="28"/>
        <v>0.18181818181818182</v>
      </c>
      <c r="H100" s="20">
        <f t="shared" si="29"/>
        <v>600</v>
      </c>
      <c r="I100" s="21">
        <f t="shared" si="36"/>
        <v>1000</v>
      </c>
      <c r="J100" s="21">
        <f t="shared" si="30"/>
        <v>8000</v>
      </c>
      <c r="K100" s="4">
        <f t="shared" si="31"/>
        <v>1.3636363636363636E-2</v>
      </c>
      <c r="L100" s="4">
        <f t="shared" si="32"/>
        <v>2.2727272727272728E-2</v>
      </c>
      <c r="M100" s="17">
        <f t="shared" si="33"/>
        <v>0.18181818181818182</v>
      </c>
    </row>
    <row r="101" spans="1:13">
      <c r="A101" s="11">
        <f t="shared" si="37"/>
        <v>40.5</v>
      </c>
      <c r="B101" s="20">
        <f t="shared" si="34"/>
        <v>480</v>
      </c>
      <c r="C101" s="21">
        <f t="shared" si="35"/>
        <v>800</v>
      </c>
      <c r="D101" s="21">
        <f t="shared" si="34"/>
        <v>8000</v>
      </c>
      <c r="E101" s="4">
        <f t="shared" si="26"/>
        <v>1.0774410774410773E-2</v>
      </c>
      <c r="F101" s="4">
        <f t="shared" si="27"/>
        <v>1.7957351290684622E-2</v>
      </c>
      <c r="G101" s="17">
        <f t="shared" si="28"/>
        <v>0.1795735129068462</v>
      </c>
      <c r="H101" s="20">
        <f t="shared" si="29"/>
        <v>600</v>
      </c>
      <c r="I101" s="21">
        <f t="shared" si="36"/>
        <v>1000</v>
      </c>
      <c r="J101" s="21">
        <f t="shared" si="30"/>
        <v>8000</v>
      </c>
      <c r="K101" s="4">
        <f t="shared" si="31"/>
        <v>1.3468013468013466E-2</v>
      </c>
      <c r="L101" s="4">
        <f t="shared" si="32"/>
        <v>2.2446689113355775E-2</v>
      </c>
      <c r="M101" s="17">
        <f t="shared" si="33"/>
        <v>0.1795735129068462</v>
      </c>
    </row>
    <row r="102" spans="1:13">
      <c r="A102" s="11">
        <f t="shared" si="37"/>
        <v>41</v>
      </c>
      <c r="B102" s="20">
        <f t="shared" si="34"/>
        <v>480</v>
      </c>
      <c r="C102" s="21">
        <f t="shared" si="35"/>
        <v>800</v>
      </c>
      <c r="D102" s="21">
        <f t="shared" si="34"/>
        <v>8000</v>
      </c>
      <c r="E102" s="4">
        <f t="shared" si="26"/>
        <v>1.0643015521064302E-2</v>
      </c>
      <c r="F102" s="4">
        <f t="shared" si="27"/>
        <v>1.7738359201773836E-2</v>
      </c>
      <c r="G102" s="17">
        <f t="shared" si="28"/>
        <v>0.17738359201773837</v>
      </c>
      <c r="H102" s="20">
        <f t="shared" si="29"/>
        <v>600</v>
      </c>
      <c r="I102" s="21">
        <f t="shared" si="36"/>
        <v>1000</v>
      </c>
      <c r="J102" s="21">
        <f t="shared" si="30"/>
        <v>8000</v>
      </c>
      <c r="K102" s="4">
        <f t="shared" si="31"/>
        <v>1.3303769401330377E-2</v>
      </c>
      <c r="L102" s="4">
        <f t="shared" si="32"/>
        <v>2.2172949002217297E-2</v>
      </c>
      <c r="M102" s="17">
        <f t="shared" si="33"/>
        <v>0.17738359201773837</v>
      </c>
    </row>
    <row r="103" spans="1:13">
      <c r="A103" s="11">
        <f t="shared" si="37"/>
        <v>41.5</v>
      </c>
      <c r="B103" s="20">
        <f t="shared" si="34"/>
        <v>480</v>
      </c>
      <c r="C103" s="21">
        <f t="shared" si="35"/>
        <v>800</v>
      </c>
      <c r="D103" s="21">
        <f t="shared" si="34"/>
        <v>8000</v>
      </c>
      <c r="E103" s="4">
        <f t="shared" si="26"/>
        <v>1.0514786418400875E-2</v>
      </c>
      <c r="F103" s="4">
        <f t="shared" si="27"/>
        <v>1.7524644030668123E-2</v>
      </c>
      <c r="G103" s="17">
        <f t="shared" si="28"/>
        <v>0.17524644030668124</v>
      </c>
      <c r="H103" s="20">
        <f t="shared" si="29"/>
        <v>600</v>
      </c>
      <c r="I103" s="21">
        <f t="shared" si="36"/>
        <v>1000</v>
      </c>
      <c r="J103" s="21">
        <f t="shared" si="30"/>
        <v>8000</v>
      </c>
      <c r="K103" s="4">
        <f t="shared" si="31"/>
        <v>1.3143483023001093E-2</v>
      </c>
      <c r="L103" s="4">
        <f t="shared" si="32"/>
        <v>2.1905805038335155E-2</v>
      </c>
      <c r="M103" s="17">
        <f t="shared" si="33"/>
        <v>0.17524644030668124</v>
      </c>
    </row>
    <row r="104" spans="1:13">
      <c r="A104" s="11">
        <f t="shared" si="37"/>
        <v>42</v>
      </c>
      <c r="B104" s="20">
        <f t="shared" si="34"/>
        <v>480</v>
      </c>
      <c r="C104" s="21">
        <f t="shared" si="35"/>
        <v>800</v>
      </c>
      <c r="D104" s="21">
        <f t="shared" si="34"/>
        <v>8000</v>
      </c>
      <c r="E104" s="4">
        <f t="shared" si="26"/>
        <v>1.038961038961039E-2</v>
      </c>
      <c r="F104" s="4">
        <f t="shared" si="27"/>
        <v>1.7316017316017316E-2</v>
      </c>
      <c r="G104" s="17">
        <f t="shared" si="28"/>
        <v>0.17316017316017315</v>
      </c>
      <c r="H104" s="20">
        <f t="shared" si="29"/>
        <v>600</v>
      </c>
      <c r="I104" s="21">
        <f t="shared" si="36"/>
        <v>1000</v>
      </c>
      <c r="J104" s="21">
        <f t="shared" si="30"/>
        <v>8000</v>
      </c>
      <c r="K104" s="4">
        <f t="shared" si="31"/>
        <v>1.2987012987012988E-2</v>
      </c>
      <c r="L104" s="4">
        <f t="shared" si="32"/>
        <v>2.1645021645021644E-2</v>
      </c>
      <c r="M104" s="17">
        <f t="shared" si="33"/>
        <v>0.17316017316017315</v>
      </c>
    </row>
    <row r="105" spans="1:13">
      <c r="A105" s="11">
        <f t="shared" si="37"/>
        <v>42.5</v>
      </c>
      <c r="B105" s="20">
        <f t="shared" si="34"/>
        <v>480</v>
      </c>
      <c r="C105" s="21">
        <f t="shared" si="35"/>
        <v>800</v>
      </c>
      <c r="D105" s="21">
        <f t="shared" si="34"/>
        <v>8000</v>
      </c>
      <c r="E105" s="4">
        <f t="shared" si="26"/>
        <v>1.0267379679144383E-2</v>
      </c>
      <c r="F105" s="4">
        <f t="shared" si="27"/>
        <v>1.7112299465240639E-2</v>
      </c>
      <c r="G105" s="17">
        <f t="shared" si="28"/>
        <v>0.17112299465240638</v>
      </c>
      <c r="H105" s="20">
        <f t="shared" si="29"/>
        <v>600</v>
      </c>
      <c r="I105" s="21">
        <f t="shared" si="36"/>
        <v>1000</v>
      </c>
      <c r="J105" s="21">
        <f t="shared" si="30"/>
        <v>8000</v>
      </c>
      <c r="K105" s="4">
        <f t="shared" si="31"/>
        <v>1.283422459893048E-2</v>
      </c>
      <c r="L105" s="4">
        <f t="shared" si="32"/>
        <v>2.1390374331550797E-2</v>
      </c>
      <c r="M105" s="17">
        <f t="shared" si="33"/>
        <v>0.17112299465240638</v>
      </c>
    </row>
    <row r="106" spans="1:13">
      <c r="A106" s="11">
        <f t="shared" si="37"/>
        <v>43</v>
      </c>
      <c r="B106" s="20">
        <f t="shared" si="34"/>
        <v>480</v>
      </c>
      <c r="C106" s="21">
        <f t="shared" si="35"/>
        <v>800</v>
      </c>
      <c r="D106" s="21">
        <f t="shared" si="34"/>
        <v>8000</v>
      </c>
      <c r="E106" s="4">
        <f t="shared" si="26"/>
        <v>1.0147991543340378E-2</v>
      </c>
      <c r="F106" s="4">
        <f t="shared" si="27"/>
        <v>1.6913319238900631E-2</v>
      </c>
      <c r="G106" s="17">
        <f t="shared" si="28"/>
        <v>0.16913319238900631</v>
      </c>
      <c r="H106" s="20">
        <f t="shared" si="29"/>
        <v>600</v>
      </c>
      <c r="I106" s="21">
        <f t="shared" si="36"/>
        <v>1000</v>
      </c>
      <c r="J106" s="21">
        <f t="shared" si="30"/>
        <v>8000</v>
      </c>
      <c r="K106" s="4">
        <f t="shared" si="31"/>
        <v>1.2684989429175474E-2</v>
      </c>
      <c r="L106" s="4">
        <f t="shared" si="32"/>
        <v>2.1141649048625789E-2</v>
      </c>
      <c r="M106" s="17">
        <f t="shared" si="33"/>
        <v>0.16913319238900631</v>
      </c>
    </row>
    <row r="107" spans="1:13">
      <c r="A107" s="11">
        <f t="shared" si="37"/>
        <v>43.5</v>
      </c>
      <c r="B107" s="20">
        <f t="shared" si="34"/>
        <v>480</v>
      </c>
      <c r="C107" s="21">
        <f t="shared" si="35"/>
        <v>800</v>
      </c>
      <c r="D107" s="21">
        <f t="shared" si="34"/>
        <v>8000</v>
      </c>
      <c r="E107" s="4">
        <f t="shared" si="26"/>
        <v>1.0031347962382446E-2</v>
      </c>
      <c r="F107" s="4">
        <f t="shared" si="27"/>
        <v>1.671891327063741E-2</v>
      </c>
      <c r="G107" s="17">
        <f t="shared" si="28"/>
        <v>0.16718913270637409</v>
      </c>
      <c r="H107" s="20">
        <f t="shared" si="29"/>
        <v>600</v>
      </c>
      <c r="I107" s="21">
        <f t="shared" si="36"/>
        <v>1000</v>
      </c>
      <c r="J107" s="21">
        <f t="shared" si="30"/>
        <v>8000</v>
      </c>
      <c r="K107" s="4">
        <f t="shared" si="31"/>
        <v>1.2539184952978056E-2</v>
      </c>
      <c r="L107" s="4">
        <f t="shared" si="32"/>
        <v>2.0898641588296761E-2</v>
      </c>
      <c r="M107" s="17">
        <f t="shared" si="33"/>
        <v>0.16718913270637409</v>
      </c>
    </row>
    <row r="108" spans="1:13">
      <c r="A108" s="11">
        <f t="shared" si="37"/>
        <v>44</v>
      </c>
      <c r="B108" s="20">
        <f t="shared" si="34"/>
        <v>480</v>
      </c>
      <c r="C108" s="21">
        <f t="shared" si="35"/>
        <v>800</v>
      </c>
      <c r="D108" s="21">
        <f t="shared" si="34"/>
        <v>8000</v>
      </c>
      <c r="E108" s="4">
        <f t="shared" si="26"/>
        <v>9.9173553719008253E-3</v>
      </c>
      <c r="F108" s="4">
        <f t="shared" si="27"/>
        <v>1.6528925619834708E-2</v>
      </c>
      <c r="G108" s="17">
        <f t="shared" si="28"/>
        <v>0.16528925619834708</v>
      </c>
      <c r="H108" s="20">
        <f t="shared" si="29"/>
        <v>600</v>
      </c>
      <c r="I108" s="21">
        <f t="shared" si="36"/>
        <v>1000</v>
      </c>
      <c r="J108" s="21">
        <f t="shared" si="30"/>
        <v>8000</v>
      </c>
      <c r="K108" s="4">
        <f t="shared" si="31"/>
        <v>1.2396694214876032E-2</v>
      </c>
      <c r="L108" s="4">
        <f t="shared" si="32"/>
        <v>2.0661157024793386E-2</v>
      </c>
      <c r="M108" s="17">
        <f t="shared" si="33"/>
        <v>0.16528925619834708</v>
      </c>
    </row>
    <row r="109" spans="1:13">
      <c r="A109" s="11">
        <f t="shared" si="37"/>
        <v>44.5</v>
      </c>
      <c r="B109" s="20">
        <f t="shared" si="34"/>
        <v>480</v>
      </c>
      <c r="C109" s="21">
        <f t="shared" si="35"/>
        <v>800</v>
      </c>
      <c r="D109" s="21">
        <f t="shared" si="34"/>
        <v>8000</v>
      </c>
      <c r="E109" s="4">
        <f t="shared" si="26"/>
        <v>9.8059244126659853E-3</v>
      </c>
      <c r="F109" s="4">
        <f t="shared" si="27"/>
        <v>1.634320735444331E-2</v>
      </c>
      <c r="G109" s="17">
        <f t="shared" si="28"/>
        <v>0.16343207354443309</v>
      </c>
      <c r="H109" s="20">
        <f t="shared" si="29"/>
        <v>600</v>
      </c>
      <c r="I109" s="21">
        <f t="shared" si="36"/>
        <v>1000</v>
      </c>
      <c r="J109" s="21">
        <f t="shared" si="30"/>
        <v>8000</v>
      </c>
      <c r="K109" s="4">
        <f t="shared" si="31"/>
        <v>1.2257405515832482E-2</v>
      </c>
      <c r="L109" s="4">
        <f t="shared" si="32"/>
        <v>2.0429009193054137E-2</v>
      </c>
      <c r="M109" s="17">
        <f t="shared" si="33"/>
        <v>0.16343207354443309</v>
      </c>
    </row>
    <row r="110" spans="1:13">
      <c r="A110" s="11">
        <f t="shared" si="37"/>
        <v>45</v>
      </c>
      <c r="B110" s="20">
        <f t="shared" si="34"/>
        <v>480</v>
      </c>
      <c r="C110" s="21">
        <f t="shared" si="35"/>
        <v>800</v>
      </c>
      <c r="D110" s="21">
        <f t="shared" si="34"/>
        <v>8000</v>
      </c>
      <c r="E110" s="4">
        <f t="shared" si="26"/>
        <v>9.6969696969696952E-3</v>
      </c>
      <c r="F110" s="4">
        <f t="shared" si="27"/>
        <v>1.6161616161616158E-2</v>
      </c>
      <c r="G110" s="17">
        <f t="shared" si="28"/>
        <v>0.1616161616161616</v>
      </c>
      <c r="H110" s="20">
        <f t="shared" si="29"/>
        <v>600</v>
      </c>
      <c r="I110" s="21">
        <f t="shared" si="36"/>
        <v>1000</v>
      </c>
      <c r="J110" s="21">
        <f t="shared" si="30"/>
        <v>8000</v>
      </c>
      <c r="K110" s="4">
        <f t="shared" si="31"/>
        <v>1.2121212121212119E-2</v>
      </c>
      <c r="L110" s="4">
        <f t="shared" si="32"/>
        <v>2.02020202020202E-2</v>
      </c>
      <c r="M110" s="17">
        <f t="shared" si="33"/>
        <v>0.1616161616161616</v>
      </c>
    </row>
    <row r="111" spans="1:13">
      <c r="A111" s="11">
        <f t="shared" si="37"/>
        <v>45.5</v>
      </c>
      <c r="B111" s="20">
        <f t="shared" si="34"/>
        <v>480</v>
      </c>
      <c r="C111" s="21">
        <f t="shared" si="35"/>
        <v>800</v>
      </c>
      <c r="D111" s="21">
        <f t="shared" si="34"/>
        <v>8000</v>
      </c>
      <c r="E111" s="4">
        <f t="shared" si="26"/>
        <v>9.5904095904095887E-3</v>
      </c>
      <c r="F111" s="4">
        <f t="shared" si="27"/>
        <v>1.5984015984015981E-2</v>
      </c>
      <c r="G111" s="17">
        <f t="shared" si="28"/>
        <v>0.15984015984015981</v>
      </c>
      <c r="H111" s="20">
        <f t="shared" si="29"/>
        <v>600</v>
      </c>
      <c r="I111" s="21">
        <f t="shared" si="36"/>
        <v>1000</v>
      </c>
      <c r="J111" s="21">
        <f t="shared" si="30"/>
        <v>8000</v>
      </c>
      <c r="K111" s="4">
        <f t="shared" si="31"/>
        <v>1.1988011988011986E-2</v>
      </c>
      <c r="L111" s="4">
        <f t="shared" si="32"/>
        <v>1.9980019980019977E-2</v>
      </c>
      <c r="M111" s="17">
        <f t="shared" si="33"/>
        <v>0.15984015984015981</v>
      </c>
    </row>
    <row r="112" spans="1:13">
      <c r="A112" s="11">
        <f t="shared" si="37"/>
        <v>46</v>
      </c>
      <c r="B112" s="20">
        <f t="shared" si="34"/>
        <v>480</v>
      </c>
      <c r="C112" s="21">
        <f t="shared" si="35"/>
        <v>800</v>
      </c>
      <c r="D112" s="21">
        <f t="shared" si="34"/>
        <v>8000</v>
      </c>
      <c r="E112" s="4">
        <f t="shared" si="26"/>
        <v>9.4861660079051391E-3</v>
      </c>
      <c r="F112" s="4">
        <f t="shared" si="27"/>
        <v>1.5810276679841896E-2</v>
      </c>
      <c r="G112" s="17">
        <f t="shared" si="28"/>
        <v>0.15810276679841898</v>
      </c>
      <c r="H112" s="20">
        <f t="shared" si="29"/>
        <v>600</v>
      </c>
      <c r="I112" s="21">
        <f t="shared" si="36"/>
        <v>1000</v>
      </c>
      <c r="J112" s="21">
        <f t="shared" si="30"/>
        <v>8000</v>
      </c>
      <c r="K112" s="4">
        <f t="shared" si="31"/>
        <v>1.1857707509881422E-2</v>
      </c>
      <c r="L112" s="4">
        <f t="shared" si="32"/>
        <v>1.9762845849802372E-2</v>
      </c>
      <c r="M112" s="17">
        <f t="shared" si="33"/>
        <v>0.15810276679841898</v>
      </c>
    </row>
    <row r="113" spans="1:13">
      <c r="A113" s="11">
        <f t="shared" si="37"/>
        <v>46.5</v>
      </c>
      <c r="B113" s="20">
        <f t="shared" si="34"/>
        <v>480</v>
      </c>
      <c r="C113" s="21">
        <f t="shared" si="35"/>
        <v>800</v>
      </c>
      <c r="D113" s="21">
        <f t="shared" si="34"/>
        <v>8000</v>
      </c>
      <c r="E113" s="4">
        <f t="shared" si="26"/>
        <v>9.3841642228738986E-3</v>
      </c>
      <c r="F113" s="4">
        <f t="shared" si="27"/>
        <v>1.564027370478983E-2</v>
      </c>
      <c r="G113" s="17">
        <f t="shared" si="28"/>
        <v>0.15640273704789831</v>
      </c>
      <c r="H113" s="20">
        <f t="shared" si="29"/>
        <v>600</v>
      </c>
      <c r="I113" s="21">
        <f t="shared" si="36"/>
        <v>1000</v>
      </c>
      <c r="J113" s="21">
        <f t="shared" si="30"/>
        <v>8000</v>
      </c>
      <c r="K113" s="4">
        <f t="shared" si="31"/>
        <v>1.1730205278592374E-2</v>
      </c>
      <c r="L113" s="4">
        <f t="shared" si="32"/>
        <v>1.9550342130987289E-2</v>
      </c>
      <c r="M113" s="17">
        <f t="shared" si="33"/>
        <v>0.15640273704789831</v>
      </c>
    </row>
    <row r="114" spans="1:13">
      <c r="A114" s="11">
        <f t="shared" si="37"/>
        <v>47</v>
      </c>
      <c r="B114" s="20">
        <f t="shared" si="34"/>
        <v>480</v>
      </c>
      <c r="C114" s="21">
        <f t="shared" si="35"/>
        <v>800</v>
      </c>
      <c r="D114" s="21">
        <f t="shared" si="34"/>
        <v>8000</v>
      </c>
      <c r="E114" s="4">
        <f t="shared" si="26"/>
        <v>9.2843326885880071E-3</v>
      </c>
      <c r="F114" s="4">
        <f t="shared" si="27"/>
        <v>1.5473887814313346E-2</v>
      </c>
      <c r="G114" s="17">
        <f t="shared" si="28"/>
        <v>0.15473887814313347</v>
      </c>
      <c r="H114" s="20">
        <f t="shared" si="29"/>
        <v>600</v>
      </c>
      <c r="I114" s="21">
        <f t="shared" si="36"/>
        <v>1000</v>
      </c>
      <c r="J114" s="21">
        <f t="shared" si="30"/>
        <v>8000</v>
      </c>
      <c r="K114" s="4">
        <f t="shared" si="31"/>
        <v>1.160541586073501E-2</v>
      </c>
      <c r="L114" s="4">
        <f t="shared" si="32"/>
        <v>1.9342359767891684E-2</v>
      </c>
      <c r="M114" s="17">
        <f t="shared" si="33"/>
        <v>0.15473887814313347</v>
      </c>
    </row>
    <row r="115" spans="1:13">
      <c r="A115" s="11">
        <f t="shared" si="37"/>
        <v>47.5</v>
      </c>
      <c r="B115" s="20">
        <f t="shared" si="34"/>
        <v>480</v>
      </c>
      <c r="C115" s="21">
        <f t="shared" si="35"/>
        <v>800</v>
      </c>
      <c r="D115" s="21">
        <f t="shared" si="34"/>
        <v>8000</v>
      </c>
      <c r="E115" s="4">
        <f t="shared" si="26"/>
        <v>9.1866028708133957E-3</v>
      </c>
      <c r="F115" s="4">
        <f t="shared" si="27"/>
        <v>1.5311004784688994E-2</v>
      </c>
      <c r="G115" s="17">
        <f t="shared" si="28"/>
        <v>0.15311004784688992</v>
      </c>
      <c r="H115" s="20">
        <f t="shared" si="29"/>
        <v>600</v>
      </c>
      <c r="I115" s="21">
        <f t="shared" si="36"/>
        <v>1000</v>
      </c>
      <c r="J115" s="21">
        <f t="shared" si="30"/>
        <v>8000</v>
      </c>
      <c r="K115" s="4">
        <f t="shared" si="31"/>
        <v>1.1483253588516745E-2</v>
      </c>
      <c r="L115" s="4">
        <f t="shared" si="32"/>
        <v>1.913875598086124E-2</v>
      </c>
      <c r="M115" s="17">
        <f t="shared" si="33"/>
        <v>0.15311004784688992</v>
      </c>
    </row>
    <row r="116" spans="1:13">
      <c r="A116" s="11">
        <f t="shared" si="37"/>
        <v>48</v>
      </c>
      <c r="B116" s="20">
        <f t="shared" si="34"/>
        <v>480</v>
      </c>
      <c r="C116" s="21">
        <f t="shared" si="35"/>
        <v>800</v>
      </c>
      <c r="D116" s="21">
        <f t="shared" si="34"/>
        <v>8000</v>
      </c>
      <c r="E116" s="4">
        <f t="shared" si="26"/>
        <v>9.0909090909090905E-3</v>
      </c>
      <c r="F116" s="4">
        <f t="shared" si="27"/>
        <v>1.515151515151515E-2</v>
      </c>
      <c r="G116" s="17">
        <f t="shared" si="28"/>
        <v>0.15151515151515149</v>
      </c>
      <c r="H116" s="20">
        <f t="shared" si="29"/>
        <v>600</v>
      </c>
      <c r="I116" s="21">
        <f t="shared" si="36"/>
        <v>1000</v>
      </c>
      <c r="J116" s="21">
        <f t="shared" si="30"/>
        <v>8000</v>
      </c>
      <c r="K116" s="4">
        <f t="shared" si="31"/>
        <v>1.1363636363636362E-2</v>
      </c>
      <c r="L116" s="4">
        <f t="shared" si="32"/>
        <v>1.8939393939393936E-2</v>
      </c>
      <c r="M116" s="17">
        <f t="shared" si="33"/>
        <v>0.15151515151515149</v>
      </c>
    </row>
    <row r="117" spans="1:13">
      <c r="A117" s="11">
        <f t="shared" si="37"/>
        <v>48.5</v>
      </c>
      <c r="B117" s="20">
        <f t="shared" si="34"/>
        <v>480</v>
      </c>
      <c r="C117" s="21">
        <f t="shared" si="35"/>
        <v>800</v>
      </c>
      <c r="D117" s="21">
        <f t="shared" si="34"/>
        <v>8000</v>
      </c>
      <c r="E117" s="4">
        <f t="shared" si="26"/>
        <v>8.9971883786316778E-3</v>
      </c>
      <c r="F117" s="4">
        <f t="shared" si="27"/>
        <v>1.499531396438613E-2</v>
      </c>
      <c r="G117" s="17">
        <f t="shared" si="28"/>
        <v>0.14995313964386128</v>
      </c>
      <c r="H117" s="20">
        <f t="shared" si="29"/>
        <v>600</v>
      </c>
      <c r="I117" s="21">
        <f t="shared" si="36"/>
        <v>1000</v>
      </c>
      <c r="J117" s="21">
        <f t="shared" si="30"/>
        <v>8000</v>
      </c>
      <c r="K117" s="4">
        <f t="shared" si="31"/>
        <v>1.1246485473289597E-2</v>
      </c>
      <c r="L117" s="4">
        <f t="shared" si="32"/>
        <v>1.874414245548266E-2</v>
      </c>
      <c r="M117" s="17">
        <f t="shared" si="33"/>
        <v>0.14995313964386128</v>
      </c>
    </row>
    <row r="118" spans="1:13">
      <c r="A118" s="11">
        <f t="shared" si="37"/>
        <v>49</v>
      </c>
      <c r="B118" s="20">
        <f t="shared" si="34"/>
        <v>480</v>
      </c>
      <c r="C118" s="21">
        <f t="shared" si="35"/>
        <v>800</v>
      </c>
      <c r="D118" s="21">
        <f t="shared" si="34"/>
        <v>8000</v>
      </c>
      <c r="E118" s="4">
        <f t="shared" si="26"/>
        <v>8.9053803339517613E-3</v>
      </c>
      <c r="F118" s="4">
        <f t="shared" si="27"/>
        <v>1.4842300556586269E-2</v>
      </c>
      <c r="G118" s="17">
        <f t="shared" si="28"/>
        <v>0.14842300556586269</v>
      </c>
      <c r="H118" s="20">
        <f t="shared" si="29"/>
        <v>600</v>
      </c>
      <c r="I118" s="21">
        <f t="shared" si="36"/>
        <v>1000</v>
      </c>
      <c r="J118" s="21">
        <f t="shared" si="30"/>
        <v>8000</v>
      </c>
      <c r="K118" s="4">
        <f t="shared" si="31"/>
        <v>1.1131725417439701E-2</v>
      </c>
      <c r="L118" s="4">
        <f t="shared" si="32"/>
        <v>1.8552875695732836E-2</v>
      </c>
      <c r="M118" s="17">
        <f t="shared" si="33"/>
        <v>0.14842300556586269</v>
      </c>
    </row>
    <row r="119" spans="1:13">
      <c r="A119" s="11">
        <f t="shared" si="37"/>
        <v>49.5</v>
      </c>
      <c r="B119" s="20">
        <f t="shared" si="34"/>
        <v>480</v>
      </c>
      <c r="C119" s="21">
        <f t="shared" si="35"/>
        <v>800</v>
      </c>
      <c r="D119" s="21">
        <f t="shared" si="34"/>
        <v>8000</v>
      </c>
      <c r="E119" s="4">
        <f t="shared" si="26"/>
        <v>8.8154269972451783E-3</v>
      </c>
      <c r="F119" s="4">
        <f t="shared" si="27"/>
        <v>1.4692378328741965E-2</v>
      </c>
      <c r="G119" s="17">
        <f t="shared" si="28"/>
        <v>0.14692378328741965</v>
      </c>
      <c r="H119" s="20">
        <f t="shared" si="29"/>
        <v>600</v>
      </c>
      <c r="I119" s="21">
        <f t="shared" si="36"/>
        <v>1000</v>
      </c>
      <c r="J119" s="21">
        <f t="shared" si="30"/>
        <v>8000</v>
      </c>
      <c r="K119" s="4">
        <f t="shared" si="31"/>
        <v>1.1019283746556474E-2</v>
      </c>
      <c r="L119" s="4">
        <f t="shared" si="32"/>
        <v>1.8365472910927456E-2</v>
      </c>
      <c r="M119" s="17">
        <f t="shared" si="33"/>
        <v>0.14692378328741965</v>
      </c>
    </row>
    <row r="120" spans="1:13" ht="15" thickBot="1">
      <c r="A120" s="13">
        <f t="shared" si="37"/>
        <v>50</v>
      </c>
      <c r="B120" s="22">
        <f t="shared" si="34"/>
        <v>480</v>
      </c>
      <c r="C120" s="23">
        <f t="shared" si="35"/>
        <v>800</v>
      </c>
      <c r="D120" s="23">
        <f t="shared" si="34"/>
        <v>8000</v>
      </c>
      <c r="E120" s="18">
        <f t="shared" si="26"/>
        <v>8.7272727272727259E-3</v>
      </c>
      <c r="F120" s="18">
        <f t="shared" si="27"/>
        <v>1.4545454545454544E-2</v>
      </c>
      <c r="G120" s="19">
        <f t="shared" si="28"/>
        <v>0.14545454545454545</v>
      </c>
      <c r="H120" s="22">
        <f t="shared" si="29"/>
        <v>600</v>
      </c>
      <c r="I120" s="23">
        <f t="shared" si="36"/>
        <v>1000</v>
      </c>
      <c r="J120" s="23">
        <f t="shared" si="30"/>
        <v>8000</v>
      </c>
      <c r="K120" s="18">
        <f t="shared" si="31"/>
        <v>1.0909090909090908E-2</v>
      </c>
      <c r="L120" s="18">
        <f t="shared" si="32"/>
        <v>1.8181818181818181E-2</v>
      </c>
      <c r="M120" s="19">
        <f t="shared" si="33"/>
        <v>0.14545454545454545</v>
      </c>
    </row>
    <row r="121" spans="1:13" ht="15" thickTop="1"/>
  </sheetData>
  <mergeCells count="8">
    <mergeCell ref="A8:D8"/>
    <mergeCell ref="A12:D12"/>
    <mergeCell ref="B18:G18"/>
    <mergeCell ref="H18:M18"/>
    <mergeCell ref="B19:D19"/>
    <mergeCell ref="E19:G19"/>
    <mergeCell ref="H19:I19"/>
    <mergeCell ref="A16:D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5D681-BA42-48F7-B9E8-CDE1D709B83E}">
  <dimension ref="A1:M121"/>
  <sheetViews>
    <sheetView zoomScale="115" zoomScaleNormal="115" workbookViewId="0">
      <selection activeCell="C1" sqref="C1:D4"/>
    </sheetView>
  </sheetViews>
  <sheetFormatPr defaultColWidth="11.54296875" defaultRowHeight="14.5"/>
  <cols>
    <col min="1" max="1" width="25.81640625" bestFit="1" customWidth="1"/>
    <col min="2" max="2" width="12.81640625" bestFit="1" customWidth="1"/>
    <col min="8" max="9" width="11.6328125" bestFit="1" customWidth="1"/>
    <col min="10" max="10" width="12.36328125" bestFit="1" customWidth="1"/>
  </cols>
  <sheetData>
    <row r="1" spans="1:4" s="24" customFormat="1">
      <c r="A1" s="24" t="s">
        <v>17</v>
      </c>
    </row>
    <row r="3" spans="1:4">
      <c r="A3" s="6" t="s">
        <v>0</v>
      </c>
    </row>
    <row r="4" spans="1:4">
      <c r="A4" s="7" t="s">
        <v>6</v>
      </c>
      <c r="B4" s="2">
        <v>1.1000000000000001</v>
      </c>
    </row>
    <row r="6" spans="1:4">
      <c r="A6" s="7" t="s">
        <v>7</v>
      </c>
      <c r="B6" s="7" t="s">
        <v>1</v>
      </c>
      <c r="C6" s="7" t="s">
        <v>2</v>
      </c>
      <c r="D6" s="7" t="s">
        <v>3</v>
      </c>
    </row>
    <row r="7" spans="1:4">
      <c r="A7" s="7" t="s">
        <v>4</v>
      </c>
      <c r="B7" s="3">
        <v>800</v>
      </c>
      <c r="C7" s="3">
        <v>400</v>
      </c>
      <c r="D7" s="3">
        <v>19000</v>
      </c>
    </row>
    <row r="8" spans="1:4">
      <c r="A8" s="32" t="s">
        <v>13</v>
      </c>
      <c r="B8" s="32"/>
      <c r="C8" s="32"/>
      <c r="D8" s="32"/>
    </row>
    <row r="9" spans="1:4">
      <c r="A9" s="7" t="s">
        <v>10</v>
      </c>
      <c r="B9" s="3">
        <v>300</v>
      </c>
      <c r="C9" s="3">
        <v>300</v>
      </c>
      <c r="D9" s="3">
        <v>4000</v>
      </c>
    </row>
    <row r="10" spans="1:4">
      <c r="A10" s="7" t="s">
        <v>11</v>
      </c>
      <c r="B10" s="25">
        <v>0.5</v>
      </c>
      <c r="C10" s="4">
        <v>0.5</v>
      </c>
      <c r="D10" s="4">
        <v>0.3</v>
      </c>
    </row>
    <row r="11" spans="1:4">
      <c r="A11" s="7" t="s">
        <v>12</v>
      </c>
      <c r="B11" s="5">
        <v>2</v>
      </c>
      <c r="C11" s="5">
        <v>5</v>
      </c>
      <c r="D11" s="5">
        <v>2</v>
      </c>
    </row>
    <row r="12" spans="1:4">
      <c r="A12" s="33" t="s">
        <v>14</v>
      </c>
      <c r="B12" s="33"/>
      <c r="C12" s="33"/>
      <c r="D12" s="33"/>
    </row>
    <row r="13" spans="1:4">
      <c r="A13" s="7" t="s">
        <v>10</v>
      </c>
      <c r="B13" s="3"/>
      <c r="C13" s="3"/>
      <c r="D13" s="3">
        <f t="shared" ref="D13" si="0">D9</f>
        <v>4000</v>
      </c>
    </row>
    <row r="14" spans="1:4">
      <c r="A14" s="7" t="s">
        <v>11</v>
      </c>
      <c r="B14" s="4">
        <v>0.5</v>
      </c>
      <c r="C14" s="4">
        <v>0.5</v>
      </c>
      <c r="D14" s="4">
        <v>0.3</v>
      </c>
    </row>
    <row r="15" spans="1:4">
      <c r="A15" s="7" t="s">
        <v>12</v>
      </c>
      <c r="B15" s="5">
        <v>3</v>
      </c>
      <c r="C15" s="5">
        <v>5</v>
      </c>
      <c r="D15" s="5">
        <v>3</v>
      </c>
    </row>
    <row r="16" spans="1:4" ht="201" customHeight="1">
      <c r="A16" s="34" t="s">
        <v>20</v>
      </c>
      <c r="B16" s="35"/>
      <c r="C16" s="35"/>
      <c r="D16" s="35"/>
    </row>
    <row r="17" spans="1:13" ht="15" thickBot="1">
      <c r="B17" s="1"/>
      <c r="C17" s="1"/>
      <c r="D17" s="1"/>
    </row>
    <row r="18" spans="1:13" ht="15" thickTop="1">
      <c r="A18" s="10"/>
      <c r="B18" s="36" t="str">
        <f>A8</f>
        <v>Supòsit A, B i C</v>
      </c>
      <c r="C18" s="37"/>
      <c r="D18" s="37"/>
      <c r="E18" s="37"/>
      <c r="F18" s="37"/>
      <c r="G18" s="38"/>
      <c r="H18" s="39" t="str">
        <f>A12</f>
        <v>Supòsit E (Comunitat Energètica)</v>
      </c>
      <c r="I18" s="40"/>
      <c r="J18" s="40"/>
      <c r="K18" s="40"/>
      <c r="L18" s="40"/>
      <c r="M18" s="41"/>
    </row>
    <row r="19" spans="1:13">
      <c r="A19" s="11"/>
      <c r="B19" s="26" t="s">
        <v>8</v>
      </c>
      <c r="C19" s="27"/>
      <c r="D19" s="27"/>
      <c r="E19" s="28" t="s">
        <v>9</v>
      </c>
      <c r="F19" s="28"/>
      <c r="G19" s="29"/>
      <c r="H19" s="30" t="s">
        <v>8</v>
      </c>
      <c r="I19" s="31"/>
      <c r="J19" s="9"/>
      <c r="K19" s="8" t="s">
        <v>9</v>
      </c>
      <c r="L19" s="8"/>
      <c r="M19" s="14"/>
    </row>
    <row r="20" spans="1:13" ht="29">
      <c r="A20" s="12" t="s">
        <v>5</v>
      </c>
      <c r="B20" s="15" t="str">
        <f>B6</f>
        <v>Unifamiliar</v>
      </c>
      <c r="C20" s="2" t="str">
        <f t="shared" ref="C20:D20" si="1">C6</f>
        <v>Plurifamiliar</v>
      </c>
      <c r="D20" s="2" t="str">
        <f t="shared" si="1"/>
        <v>Terciari</v>
      </c>
      <c r="E20" s="2" t="s">
        <v>1</v>
      </c>
      <c r="F20" s="2" t="s">
        <v>2</v>
      </c>
      <c r="G20" s="16" t="s">
        <v>3</v>
      </c>
      <c r="H20" s="15" t="str">
        <f t="shared" ref="H20:M20" si="2">B20</f>
        <v>Unifamiliar</v>
      </c>
      <c r="I20" s="2" t="str">
        <f t="shared" si="2"/>
        <v>Plurifamiliar</v>
      </c>
      <c r="J20" s="2" t="str">
        <f t="shared" si="2"/>
        <v>Terciari</v>
      </c>
      <c r="K20" s="2" t="str">
        <f t="shared" si="2"/>
        <v>Unifamiliar</v>
      </c>
      <c r="L20" s="2" t="str">
        <f t="shared" si="2"/>
        <v>Plurifamiliar</v>
      </c>
      <c r="M20" s="16" t="str">
        <f t="shared" si="2"/>
        <v>Terciari</v>
      </c>
    </row>
    <row r="21" spans="1:13">
      <c r="A21" s="11">
        <v>0.5</v>
      </c>
      <c r="B21" s="20">
        <f>IF($A21&lt;1,0,MIN(MIN(B$7*B$10,B$9)*B$11,$A21*$B$4*1000))</f>
        <v>0</v>
      </c>
      <c r="C21" s="21">
        <f>IF($A21&lt;0,0,MIN(MIN(C$7*C$10,C$9)*C$11,$A21*$B$4*1000))</f>
        <v>550</v>
      </c>
      <c r="D21" s="21">
        <f t="shared" ref="D21:D36" si="3">IF($A21&lt;1,0,MIN(MIN(D$7*D$10,D$9)*D$11,$A21*$B$4*1000))</f>
        <v>0</v>
      </c>
      <c r="E21" s="4">
        <f t="shared" ref="E21:E52" si="4">B21/($B$4*$A21*1000)</f>
        <v>0</v>
      </c>
      <c r="F21" s="4">
        <f t="shared" ref="F21:F52" si="5">C21/($B$4*$A21*1000)</f>
        <v>1</v>
      </c>
      <c r="G21" s="17">
        <f t="shared" ref="G21:G52" si="6">D21/($B$4*$A21*1000)</f>
        <v>0</v>
      </c>
      <c r="H21" s="20">
        <f t="shared" ref="H21:H52" si="7">IF($A21&lt;1,0,MIN(MIN(B$7*B$14,B$13)*B$15,$A21*$B$4*1000))</f>
        <v>0</v>
      </c>
      <c r="I21" s="21">
        <f>IF($A21&lt;0,0,MIN(MIN(C$7*C$14,C$13)*C$15,$A21*$B$4*1000))</f>
        <v>550</v>
      </c>
      <c r="J21" s="21">
        <f t="shared" ref="J21:J52" si="8">IF($A21&lt;1,0,MIN(MIN(D$7*D$14,D$13)*D$15,$A21*$B$4*1000))</f>
        <v>0</v>
      </c>
      <c r="K21" s="4">
        <f t="shared" ref="K21:K52" si="9">H21/($B$4*$A21*1000)</f>
        <v>0</v>
      </c>
      <c r="L21" s="4">
        <f t="shared" ref="L21:L52" si="10">I21/($B$4*$A21*1000)</f>
        <v>1</v>
      </c>
      <c r="M21" s="17">
        <f t="shared" ref="M21:M52" si="11">J21/($B$4*$A21*1000)</f>
        <v>0</v>
      </c>
    </row>
    <row r="22" spans="1:13">
      <c r="A22" s="11">
        <f>A21+0.5</f>
        <v>1</v>
      </c>
      <c r="B22" s="20">
        <f t="shared" ref="B22:D53" si="12">IF($A22&lt;1,0,MIN(MIN(B$7*B$10,B$9)*B$11,$A22*$B$4*1000))</f>
        <v>600</v>
      </c>
      <c r="C22" s="21">
        <f t="shared" ref="C22:C85" si="13">IF($A22&lt;0,0,MIN(MIN(C$7*C$10,C$9)*C$11,$A22*$B$4*1000))</f>
        <v>1000</v>
      </c>
      <c r="D22" s="21">
        <f t="shared" si="3"/>
        <v>1100</v>
      </c>
      <c r="E22" s="4">
        <f t="shared" si="4"/>
        <v>0.54545454545454541</v>
      </c>
      <c r="F22" s="4">
        <f t="shared" si="5"/>
        <v>0.90909090909090906</v>
      </c>
      <c r="G22" s="17">
        <f t="shared" si="6"/>
        <v>1</v>
      </c>
      <c r="H22" s="20">
        <f t="shared" si="7"/>
        <v>1100</v>
      </c>
      <c r="I22" s="21">
        <f t="shared" ref="I22:I53" si="14">IF($A22&lt;1,0,MIN(MIN(C$7*C$14,C$13)*C$15,$A22*$B$4*1000))</f>
        <v>1000</v>
      </c>
      <c r="J22" s="21">
        <f t="shared" si="8"/>
        <v>1100</v>
      </c>
      <c r="K22" s="4">
        <f t="shared" si="9"/>
        <v>1</v>
      </c>
      <c r="L22" s="4">
        <f t="shared" si="10"/>
        <v>0.90909090909090906</v>
      </c>
      <c r="M22" s="17">
        <f t="shared" si="11"/>
        <v>1</v>
      </c>
    </row>
    <row r="23" spans="1:13">
      <c r="A23" s="11">
        <f t="shared" ref="A23:A86" si="15">A22+0.5</f>
        <v>1.5</v>
      </c>
      <c r="B23" s="20">
        <f t="shared" si="12"/>
        <v>600</v>
      </c>
      <c r="C23" s="21">
        <f t="shared" si="13"/>
        <v>1000</v>
      </c>
      <c r="D23" s="21">
        <f t="shared" si="3"/>
        <v>1650.0000000000002</v>
      </c>
      <c r="E23" s="4">
        <f t="shared" si="4"/>
        <v>0.36363636363636359</v>
      </c>
      <c r="F23" s="4">
        <f t="shared" si="5"/>
        <v>0.60606060606060597</v>
      </c>
      <c r="G23" s="17">
        <f t="shared" si="6"/>
        <v>1</v>
      </c>
      <c r="H23" s="20">
        <f t="shared" si="7"/>
        <v>1200</v>
      </c>
      <c r="I23" s="21">
        <f t="shared" si="14"/>
        <v>1000</v>
      </c>
      <c r="J23" s="21">
        <f t="shared" si="8"/>
        <v>1650.0000000000002</v>
      </c>
      <c r="K23" s="4">
        <f t="shared" si="9"/>
        <v>0.72727272727272718</v>
      </c>
      <c r="L23" s="4">
        <f t="shared" si="10"/>
        <v>0.60606060606060597</v>
      </c>
      <c r="M23" s="17">
        <f t="shared" si="11"/>
        <v>1</v>
      </c>
    </row>
    <row r="24" spans="1:13">
      <c r="A24" s="11">
        <f t="shared" si="15"/>
        <v>2</v>
      </c>
      <c r="B24" s="20">
        <f t="shared" si="12"/>
        <v>600</v>
      </c>
      <c r="C24" s="21">
        <f t="shared" si="13"/>
        <v>1000</v>
      </c>
      <c r="D24" s="21">
        <f t="shared" si="3"/>
        <v>2200</v>
      </c>
      <c r="E24" s="4">
        <f t="shared" si="4"/>
        <v>0.27272727272727271</v>
      </c>
      <c r="F24" s="4">
        <f t="shared" si="5"/>
        <v>0.45454545454545453</v>
      </c>
      <c r="G24" s="17">
        <f t="shared" si="6"/>
        <v>1</v>
      </c>
      <c r="H24" s="20">
        <f t="shared" si="7"/>
        <v>1200</v>
      </c>
      <c r="I24" s="21">
        <f t="shared" si="14"/>
        <v>1000</v>
      </c>
      <c r="J24" s="21">
        <f t="shared" si="8"/>
        <v>2200</v>
      </c>
      <c r="K24" s="4">
        <f t="shared" si="9"/>
        <v>0.54545454545454541</v>
      </c>
      <c r="L24" s="4">
        <f t="shared" si="10"/>
        <v>0.45454545454545453</v>
      </c>
      <c r="M24" s="17">
        <f t="shared" si="11"/>
        <v>1</v>
      </c>
    </row>
    <row r="25" spans="1:13">
      <c r="A25" s="11">
        <f t="shared" si="15"/>
        <v>2.5</v>
      </c>
      <c r="B25" s="20">
        <f t="shared" si="12"/>
        <v>600</v>
      </c>
      <c r="C25" s="21">
        <f t="shared" si="13"/>
        <v>1000</v>
      </c>
      <c r="D25" s="21">
        <f t="shared" si="3"/>
        <v>2750</v>
      </c>
      <c r="E25" s="4">
        <f t="shared" si="4"/>
        <v>0.21818181818181817</v>
      </c>
      <c r="F25" s="4">
        <f t="shared" si="5"/>
        <v>0.36363636363636365</v>
      </c>
      <c r="G25" s="17">
        <f t="shared" si="6"/>
        <v>1</v>
      </c>
      <c r="H25" s="20">
        <f t="shared" si="7"/>
        <v>1200</v>
      </c>
      <c r="I25" s="21">
        <f t="shared" si="14"/>
        <v>1000</v>
      </c>
      <c r="J25" s="21">
        <f t="shared" si="8"/>
        <v>2750</v>
      </c>
      <c r="K25" s="4">
        <f t="shared" si="9"/>
        <v>0.43636363636363634</v>
      </c>
      <c r="L25" s="4">
        <f t="shared" si="10"/>
        <v>0.36363636363636365</v>
      </c>
      <c r="M25" s="17">
        <f t="shared" si="11"/>
        <v>1</v>
      </c>
    </row>
    <row r="26" spans="1:13">
      <c r="A26" s="11">
        <f t="shared" si="15"/>
        <v>3</v>
      </c>
      <c r="B26" s="20">
        <f t="shared" si="12"/>
        <v>600</v>
      </c>
      <c r="C26" s="21">
        <f t="shared" si="13"/>
        <v>1000</v>
      </c>
      <c r="D26" s="21">
        <f t="shared" si="3"/>
        <v>3300.0000000000005</v>
      </c>
      <c r="E26" s="4">
        <f t="shared" si="4"/>
        <v>0.1818181818181818</v>
      </c>
      <c r="F26" s="4">
        <f t="shared" si="5"/>
        <v>0.30303030303030298</v>
      </c>
      <c r="G26" s="17">
        <f t="shared" si="6"/>
        <v>1</v>
      </c>
      <c r="H26" s="20">
        <f t="shared" si="7"/>
        <v>1200</v>
      </c>
      <c r="I26" s="21">
        <f t="shared" si="14"/>
        <v>1000</v>
      </c>
      <c r="J26" s="21">
        <f t="shared" si="8"/>
        <v>3300.0000000000005</v>
      </c>
      <c r="K26" s="4">
        <f t="shared" si="9"/>
        <v>0.36363636363636359</v>
      </c>
      <c r="L26" s="4">
        <f t="shared" si="10"/>
        <v>0.30303030303030298</v>
      </c>
      <c r="M26" s="17">
        <f t="shared" si="11"/>
        <v>1</v>
      </c>
    </row>
    <row r="27" spans="1:13">
      <c r="A27" s="11">
        <f t="shared" si="15"/>
        <v>3.5</v>
      </c>
      <c r="B27" s="20">
        <f t="shared" si="12"/>
        <v>600</v>
      </c>
      <c r="C27" s="21">
        <f t="shared" si="13"/>
        <v>1000</v>
      </c>
      <c r="D27" s="21">
        <f t="shared" si="3"/>
        <v>3850.0000000000005</v>
      </c>
      <c r="E27" s="4">
        <f t="shared" si="4"/>
        <v>0.15584415584415581</v>
      </c>
      <c r="F27" s="4">
        <f t="shared" si="5"/>
        <v>0.25974025974025972</v>
      </c>
      <c r="G27" s="17">
        <f t="shared" si="6"/>
        <v>1</v>
      </c>
      <c r="H27" s="20">
        <f t="shared" si="7"/>
        <v>1200</v>
      </c>
      <c r="I27" s="21">
        <f t="shared" si="14"/>
        <v>1000</v>
      </c>
      <c r="J27" s="21">
        <f t="shared" si="8"/>
        <v>3850.0000000000005</v>
      </c>
      <c r="K27" s="4">
        <f t="shared" si="9"/>
        <v>0.31168831168831163</v>
      </c>
      <c r="L27" s="4">
        <f t="shared" si="10"/>
        <v>0.25974025974025972</v>
      </c>
      <c r="M27" s="17">
        <f t="shared" si="11"/>
        <v>1</v>
      </c>
    </row>
    <row r="28" spans="1:13">
      <c r="A28" s="11">
        <f t="shared" si="15"/>
        <v>4</v>
      </c>
      <c r="B28" s="20">
        <f t="shared" si="12"/>
        <v>600</v>
      </c>
      <c r="C28" s="21">
        <f t="shared" si="13"/>
        <v>1000</v>
      </c>
      <c r="D28" s="21">
        <f t="shared" si="3"/>
        <v>4400</v>
      </c>
      <c r="E28" s="4">
        <f t="shared" si="4"/>
        <v>0.13636363636363635</v>
      </c>
      <c r="F28" s="4">
        <f t="shared" si="5"/>
        <v>0.22727272727272727</v>
      </c>
      <c r="G28" s="17">
        <f t="shared" si="6"/>
        <v>1</v>
      </c>
      <c r="H28" s="20">
        <f t="shared" si="7"/>
        <v>1200</v>
      </c>
      <c r="I28" s="21">
        <f t="shared" si="14"/>
        <v>1000</v>
      </c>
      <c r="J28" s="21">
        <f t="shared" si="8"/>
        <v>4400</v>
      </c>
      <c r="K28" s="4">
        <f t="shared" si="9"/>
        <v>0.27272727272727271</v>
      </c>
      <c r="L28" s="4">
        <f t="shared" si="10"/>
        <v>0.22727272727272727</v>
      </c>
      <c r="M28" s="17">
        <f t="shared" si="11"/>
        <v>1</v>
      </c>
    </row>
    <row r="29" spans="1:13">
      <c r="A29" s="11">
        <f t="shared" si="15"/>
        <v>4.5</v>
      </c>
      <c r="B29" s="20">
        <f t="shared" si="12"/>
        <v>600</v>
      </c>
      <c r="C29" s="21">
        <f t="shared" si="13"/>
        <v>1000</v>
      </c>
      <c r="D29" s="21">
        <f t="shared" si="3"/>
        <v>4950</v>
      </c>
      <c r="E29" s="4">
        <f t="shared" si="4"/>
        <v>0.12121212121212122</v>
      </c>
      <c r="F29" s="4">
        <f t="shared" si="5"/>
        <v>0.20202020202020202</v>
      </c>
      <c r="G29" s="17">
        <f t="shared" si="6"/>
        <v>1</v>
      </c>
      <c r="H29" s="20">
        <f t="shared" si="7"/>
        <v>1200</v>
      </c>
      <c r="I29" s="21">
        <f t="shared" si="14"/>
        <v>1000</v>
      </c>
      <c r="J29" s="21">
        <f t="shared" si="8"/>
        <v>4950</v>
      </c>
      <c r="K29" s="4">
        <f t="shared" si="9"/>
        <v>0.24242424242424243</v>
      </c>
      <c r="L29" s="4">
        <f t="shared" si="10"/>
        <v>0.20202020202020202</v>
      </c>
      <c r="M29" s="17">
        <f t="shared" si="11"/>
        <v>1</v>
      </c>
    </row>
    <row r="30" spans="1:13">
      <c r="A30" s="11">
        <f t="shared" si="15"/>
        <v>5</v>
      </c>
      <c r="B30" s="20">
        <f t="shared" si="12"/>
        <v>600</v>
      </c>
      <c r="C30" s="21">
        <f t="shared" si="13"/>
        <v>1000</v>
      </c>
      <c r="D30" s="21">
        <f t="shared" si="3"/>
        <v>5500</v>
      </c>
      <c r="E30" s="4">
        <f t="shared" si="4"/>
        <v>0.10909090909090909</v>
      </c>
      <c r="F30" s="4">
        <f t="shared" si="5"/>
        <v>0.18181818181818182</v>
      </c>
      <c r="G30" s="17">
        <f t="shared" si="6"/>
        <v>1</v>
      </c>
      <c r="H30" s="20">
        <f t="shared" si="7"/>
        <v>1200</v>
      </c>
      <c r="I30" s="21">
        <f t="shared" si="14"/>
        <v>1000</v>
      </c>
      <c r="J30" s="21">
        <f t="shared" si="8"/>
        <v>5500</v>
      </c>
      <c r="K30" s="4">
        <f t="shared" si="9"/>
        <v>0.21818181818181817</v>
      </c>
      <c r="L30" s="4">
        <f t="shared" si="10"/>
        <v>0.18181818181818182</v>
      </c>
      <c r="M30" s="17">
        <f t="shared" si="11"/>
        <v>1</v>
      </c>
    </row>
    <row r="31" spans="1:13">
      <c r="A31" s="11">
        <f t="shared" si="15"/>
        <v>5.5</v>
      </c>
      <c r="B31" s="20">
        <f t="shared" si="12"/>
        <v>600</v>
      </c>
      <c r="C31" s="21">
        <f t="shared" si="13"/>
        <v>1000</v>
      </c>
      <c r="D31" s="21">
        <f t="shared" si="3"/>
        <v>6050.0000000000009</v>
      </c>
      <c r="E31" s="4">
        <f t="shared" si="4"/>
        <v>9.9173553719008253E-2</v>
      </c>
      <c r="F31" s="4">
        <f t="shared" si="5"/>
        <v>0.16528925619834708</v>
      </c>
      <c r="G31" s="17">
        <f t="shared" si="6"/>
        <v>1</v>
      </c>
      <c r="H31" s="20">
        <f t="shared" si="7"/>
        <v>1200</v>
      </c>
      <c r="I31" s="21">
        <f t="shared" si="14"/>
        <v>1000</v>
      </c>
      <c r="J31" s="21">
        <f t="shared" si="8"/>
        <v>6050.0000000000009</v>
      </c>
      <c r="K31" s="4">
        <f t="shared" si="9"/>
        <v>0.19834710743801651</v>
      </c>
      <c r="L31" s="4">
        <f t="shared" si="10"/>
        <v>0.16528925619834708</v>
      </c>
      <c r="M31" s="17">
        <f t="shared" si="11"/>
        <v>1</v>
      </c>
    </row>
    <row r="32" spans="1:13">
      <c r="A32" s="11">
        <f t="shared" si="15"/>
        <v>6</v>
      </c>
      <c r="B32" s="20">
        <f t="shared" si="12"/>
        <v>600</v>
      </c>
      <c r="C32" s="21">
        <f t="shared" si="13"/>
        <v>1000</v>
      </c>
      <c r="D32" s="21">
        <f t="shared" si="3"/>
        <v>6600.0000000000009</v>
      </c>
      <c r="E32" s="4">
        <f t="shared" si="4"/>
        <v>9.0909090909090898E-2</v>
      </c>
      <c r="F32" s="4">
        <f t="shared" si="5"/>
        <v>0.15151515151515149</v>
      </c>
      <c r="G32" s="17">
        <f t="shared" si="6"/>
        <v>1</v>
      </c>
      <c r="H32" s="20">
        <f t="shared" si="7"/>
        <v>1200</v>
      </c>
      <c r="I32" s="21">
        <f t="shared" si="14"/>
        <v>1000</v>
      </c>
      <c r="J32" s="21">
        <f t="shared" si="8"/>
        <v>6600.0000000000009</v>
      </c>
      <c r="K32" s="4">
        <f t="shared" si="9"/>
        <v>0.1818181818181818</v>
      </c>
      <c r="L32" s="4">
        <f t="shared" si="10"/>
        <v>0.15151515151515149</v>
      </c>
      <c r="M32" s="17">
        <f t="shared" si="11"/>
        <v>1</v>
      </c>
    </row>
    <row r="33" spans="1:13">
      <c r="A33" s="11">
        <f t="shared" si="15"/>
        <v>6.5</v>
      </c>
      <c r="B33" s="20">
        <f t="shared" si="12"/>
        <v>600</v>
      </c>
      <c r="C33" s="21">
        <f t="shared" si="13"/>
        <v>1000</v>
      </c>
      <c r="D33" s="21">
        <f t="shared" si="3"/>
        <v>7150</v>
      </c>
      <c r="E33" s="4">
        <f t="shared" si="4"/>
        <v>8.3916083916083919E-2</v>
      </c>
      <c r="F33" s="4">
        <f t="shared" si="5"/>
        <v>0.13986013986013987</v>
      </c>
      <c r="G33" s="17">
        <f t="shared" si="6"/>
        <v>1</v>
      </c>
      <c r="H33" s="20">
        <f t="shared" si="7"/>
        <v>1200</v>
      </c>
      <c r="I33" s="21">
        <f t="shared" si="14"/>
        <v>1000</v>
      </c>
      <c r="J33" s="21">
        <f t="shared" si="8"/>
        <v>7150</v>
      </c>
      <c r="K33" s="4">
        <f t="shared" si="9"/>
        <v>0.16783216783216784</v>
      </c>
      <c r="L33" s="4">
        <f t="shared" si="10"/>
        <v>0.13986013986013987</v>
      </c>
      <c r="M33" s="17">
        <f t="shared" si="11"/>
        <v>1</v>
      </c>
    </row>
    <row r="34" spans="1:13">
      <c r="A34" s="11">
        <f t="shared" si="15"/>
        <v>7</v>
      </c>
      <c r="B34" s="20">
        <f t="shared" si="12"/>
        <v>600</v>
      </c>
      <c r="C34" s="21">
        <f t="shared" si="13"/>
        <v>1000</v>
      </c>
      <c r="D34" s="21">
        <f t="shared" si="3"/>
        <v>7700.0000000000009</v>
      </c>
      <c r="E34" s="4">
        <f t="shared" si="4"/>
        <v>7.7922077922077906E-2</v>
      </c>
      <c r="F34" s="4">
        <f t="shared" si="5"/>
        <v>0.12987012987012986</v>
      </c>
      <c r="G34" s="17">
        <f t="shared" si="6"/>
        <v>1</v>
      </c>
      <c r="H34" s="20">
        <f t="shared" si="7"/>
        <v>1200</v>
      </c>
      <c r="I34" s="21">
        <f t="shared" si="14"/>
        <v>1000</v>
      </c>
      <c r="J34" s="21">
        <f t="shared" si="8"/>
        <v>7700.0000000000009</v>
      </c>
      <c r="K34" s="4">
        <f t="shared" si="9"/>
        <v>0.15584415584415581</v>
      </c>
      <c r="L34" s="4">
        <f t="shared" si="10"/>
        <v>0.12987012987012986</v>
      </c>
      <c r="M34" s="17">
        <f t="shared" si="11"/>
        <v>1</v>
      </c>
    </row>
    <row r="35" spans="1:13">
      <c r="A35" s="11">
        <f t="shared" si="15"/>
        <v>7.5</v>
      </c>
      <c r="B35" s="20">
        <f t="shared" si="12"/>
        <v>600</v>
      </c>
      <c r="C35" s="21">
        <f t="shared" si="13"/>
        <v>1000</v>
      </c>
      <c r="D35" s="21">
        <f t="shared" si="3"/>
        <v>8000</v>
      </c>
      <c r="E35" s="4">
        <f t="shared" si="4"/>
        <v>7.2727272727272724E-2</v>
      </c>
      <c r="F35" s="4">
        <f t="shared" si="5"/>
        <v>0.12121212121212122</v>
      </c>
      <c r="G35" s="17">
        <f t="shared" si="6"/>
        <v>0.96969696969696972</v>
      </c>
      <c r="H35" s="20">
        <f t="shared" si="7"/>
        <v>1200</v>
      </c>
      <c r="I35" s="21">
        <f t="shared" si="14"/>
        <v>1000</v>
      </c>
      <c r="J35" s="21">
        <f t="shared" si="8"/>
        <v>8250</v>
      </c>
      <c r="K35" s="4">
        <f t="shared" si="9"/>
        <v>0.14545454545454545</v>
      </c>
      <c r="L35" s="4">
        <f t="shared" si="10"/>
        <v>0.12121212121212122</v>
      </c>
      <c r="M35" s="17">
        <f t="shared" si="11"/>
        <v>1</v>
      </c>
    </row>
    <row r="36" spans="1:13">
      <c r="A36" s="11">
        <f t="shared" si="15"/>
        <v>8</v>
      </c>
      <c r="B36" s="20">
        <f t="shared" si="12"/>
        <v>600</v>
      </c>
      <c r="C36" s="21">
        <f t="shared" si="13"/>
        <v>1000</v>
      </c>
      <c r="D36" s="21">
        <f t="shared" si="3"/>
        <v>8000</v>
      </c>
      <c r="E36" s="4">
        <f t="shared" si="4"/>
        <v>6.8181818181818177E-2</v>
      </c>
      <c r="F36" s="4">
        <f t="shared" si="5"/>
        <v>0.11363636363636363</v>
      </c>
      <c r="G36" s="17">
        <f t="shared" si="6"/>
        <v>0.90909090909090906</v>
      </c>
      <c r="H36" s="20">
        <f t="shared" si="7"/>
        <v>1200</v>
      </c>
      <c r="I36" s="21">
        <f t="shared" si="14"/>
        <v>1000</v>
      </c>
      <c r="J36" s="21">
        <f t="shared" si="8"/>
        <v>8800</v>
      </c>
      <c r="K36" s="4">
        <f t="shared" si="9"/>
        <v>0.13636363636363635</v>
      </c>
      <c r="L36" s="4">
        <f t="shared" si="10"/>
        <v>0.11363636363636363</v>
      </c>
      <c r="M36" s="17">
        <f t="shared" si="11"/>
        <v>1</v>
      </c>
    </row>
    <row r="37" spans="1:13">
      <c r="A37" s="11">
        <f t="shared" si="15"/>
        <v>8.5</v>
      </c>
      <c r="B37" s="20">
        <f t="shared" si="12"/>
        <v>600</v>
      </c>
      <c r="C37" s="21">
        <f t="shared" si="13"/>
        <v>1000</v>
      </c>
      <c r="D37" s="21">
        <f t="shared" si="12"/>
        <v>8000</v>
      </c>
      <c r="E37" s="4">
        <f t="shared" si="4"/>
        <v>6.4171122994652399E-2</v>
      </c>
      <c r="F37" s="4">
        <f t="shared" si="5"/>
        <v>0.10695187165775399</v>
      </c>
      <c r="G37" s="17">
        <f t="shared" si="6"/>
        <v>0.85561497326203195</v>
      </c>
      <c r="H37" s="20">
        <f t="shared" si="7"/>
        <v>1200</v>
      </c>
      <c r="I37" s="21">
        <f t="shared" si="14"/>
        <v>1000</v>
      </c>
      <c r="J37" s="21">
        <f t="shared" si="8"/>
        <v>9350.0000000000018</v>
      </c>
      <c r="K37" s="4">
        <f t="shared" si="9"/>
        <v>0.1283422459893048</v>
      </c>
      <c r="L37" s="4">
        <f t="shared" si="10"/>
        <v>0.10695187165775399</v>
      </c>
      <c r="M37" s="17">
        <f t="shared" si="11"/>
        <v>1</v>
      </c>
    </row>
    <row r="38" spans="1:13">
      <c r="A38" s="11">
        <f t="shared" si="15"/>
        <v>9</v>
      </c>
      <c r="B38" s="20">
        <f t="shared" si="12"/>
        <v>600</v>
      </c>
      <c r="C38" s="21">
        <f t="shared" si="13"/>
        <v>1000</v>
      </c>
      <c r="D38" s="21">
        <f t="shared" si="12"/>
        <v>8000</v>
      </c>
      <c r="E38" s="4">
        <f t="shared" si="4"/>
        <v>6.0606060606060608E-2</v>
      </c>
      <c r="F38" s="4">
        <f t="shared" si="5"/>
        <v>0.10101010101010101</v>
      </c>
      <c r="G38" s="17">
        <f t="shared" si="6"/>
        <v>0.80808080808080807</v>
      </c>
      <c r="H38" s="20">
        <f t="shared" si="7"/>
        <v>1200</v>
      </c>
      <c r="I38" s="21">
        <f t="shared" si="14"/>
        <v>1000</v>
      </c>
      <c r="J38" s="21">
        <f t="shared" si="8"/>
        <v>9900</v>
      </c>
      <c r="K38" s="4">
        <f t="shared" si="9"/>
        <v>0.12121212121212122</v>
      </c>
      <c r="L38" s="4">
        <f t="shared" si="10"/>
        <v>0.10101010101010101</v>
      </c>
      <c r="M38" s="17">
        <f t="shared" si="11"/>
        <v>1</v>
      </c>
    </row>
    <row r="39" spans="1:13">
      <c r="A39" s="11">
        <f t="shared" si="15"/>
        <v>9.5</v>
      </c>
      <c r="B39" s="20">
        <f t="shared" si="12"/>
        <v>600</v>
      </c>
      <c r="C39" s="21">
        <f t="shared" si="13"/>
        <v>1000</v>
      </c>
      <c r="D39" s="21">
        <f t="shared" si="12"/>
        <v>8000</v>
      </c>
      <c r="E39" s="4">
        <f t="shared" si="4"/>
        <v>5.7416267942583719E-2</v>
      </c>
      <c r="F39" s="4">
        <f t="shared" si="5"/>
        <v>9.5693779904306206E-2</v>
      </c>
      <c r="G39" s="17">
        <f t="shared" si="6"/>
        <v>0.76555023923444965</v>
      </c>
      <c r="H39" s="20">
        <f t="shared" si="7"/>
        <v>1200</v>
      </c>
      <c r="I39" s="21">
        <f t="shared" si="14"/>
        <v>1000</v>
      </c>
      <c r="J39" s="21">
        <f t="shared" si="8"/>
        <v>10450.000000000002</v>
      </c>
      <c r="K39" s="4">
        <f t="shared" si="9"/>
        <v>0.11483253588516744</v>
      </c>
      <c r="L39" s="4">
        <f t="shared" si="10"/>
        <v>9.5693779904306206E-2</v>
      </c>
      <c r="M39" s="17">
        <f t="shared" si="11"/>
        <v>1</v>
      </c>
    </row>
    <row r="40" spans="1:13">
      <c r="A40" s="11">
        <f t="shared" si="15"/>
        <v>10</v>
      </c>
      <c r="B40" s="20">
        <f t="shared" si="12"/>
        <v>600</v>
      </c>
      <c r="C40" s="21">
        <f t="shared" si="13"/>
        <v>1000</v>
      </c>
      <c r="D40" s="21">
        <f t="shared" si="12"/>
        <v>8000</v>
      </c>
      <c r="E40" s="4">
        <f t="shared" si="4"/>
        <v>5.4545454545454543E-2</v>
      </c>
      <c r="F40" s="4">
        <f t="shared" si="5"/>
        <v>9.0909090909090912E-2</v>
      </c>
      <c r="G40" s="17">
        <f t="shared" si="6"/>
        <v>0.72727272727272729</v>
      </c>
      <c r="H40" s="20">
        <f t="shared" si="7"/>
        <v>1200</v>
      </c>
      <c r="I40" s="21">
        <f t="shared" si="14"/>
        <v>1000</v>
      </c>
      <c r="J40" s="21">
        <f t="shared" si="8"/>
        <v>11000</v>
      </c>
      <c r="K40" s="4">
        <f t="shared" si="9"/>
        <v>0.10909090909090909</v>
      </c>
      <c r="L40" s="4">
        <f t="shared" si="10"/>
        <v>9.0909090909090912E-2</v>
      </c>
      <c r="M40" s="17">
        <f t="shared" si="11"/>
        <v>1</v>
      </c>
    </row>
    <row r="41" spans="1:13">
      <c r="A41" s="11">
        <f t="shared" si="15"/>
        <v>10.5</v>
      </c>
      <c r="B41" s="20">
        <f t="shared" si="12"/>
        <v>600</v>
      </c>
      <c r="C41" s="21">
        <f t="shared" si="13"/>
        <v>1000</v>
      </c>
      <c r="D41" s="21">
        <f t="shared" si="12"/>
        <v>8000</v>
      </c>
      <c r="E41" s="4">
        <f t="shared" si="4"/>
        <v>5.1948051948051951E-2</v>
      </c>
      <c r="F41" s="4">
        <f t="shared" si="5"/>
        <v>8.6580086580086577E-2</v>
      </c>
      <c r="G41" s="17">
        <f t="shared" si="6"/>
        <v>0.69264069264069261</v>
      </c>
      <c r="H41" s="20">
        <f t="shared" si="7"/>
        <v>1200</v>
      </c>
      <c r="I41" s="21">
        <f t="shared" si="14"/>
        <v>1000</v>
      </c>
      <c r="J41" s="21">
        <f t="shared" si="8"/>
        <v>11550</v>
      </c>
      <c r="K41" s="4">
        <f t="shared" si="9"/>
        <v>0.1038961038961039</v>
      </c>
      <c r="L41" s="4">
        <f t="shared" si="10"/>
        <v>8.6580086580086577E-2</v>
      </c>
      <c r="M41" s="17">
        <f t="shared" si="11"/>
        <v>1</v>
      </c>
    </row>
    <row r="42" spans="1:13">
      <c r="A42" s="11">
        <f t="shared" si="15"/>
        <v>11</v>
      </c>
      <c r="B42" s="20">
        <f t="shared" si="12"/>
        <v>600</v>
      </c>
      <c r="C42" s="21">
        <f t="shared" si="13"/>
        <v>1000</v>
      </c>
      <c r="D42" s="21">
        <f t="shared" si="12"/>
        <v>8000</v>
      </c>
      <c r="E42" s="4">
        <f t="shared" si="4"/>
        <v>4.9586776859504127E-2</v>
      </c>
      <c r="F42" s="4">
        <f t="shared" si="5"/>
        <v>8.2644628099173542E-2</v>
      </c>
      <c r="G42" s="17">
        <f t="shared" si="6"/>
        <v>0.66115702479338834</v>
      </c>
      <c r="H42" s="20">
        <f t="shared" si="7"/>
        <v>1200</v>
      </c>
      <c r="I42" s="21">
        <f t="shared" si="14"/>
        <v>1000</v>
      </c>
      <c r="J42" s="21">
        <f t="shared" si="8"/>
        <v>12000</v>
      </c>
      <c r="K42" s="4">
        <f t="shared" si="9"/>
        <v>9.9173553719008253E-2</v>
      </c>
      <c r="L42" s="4">
        <f t="shared" si="10"/>
        <v>8.2644628099173542E-2</v>
      </c>
      <c r="M42" s="17">
        <f t="shared" si="11"/>
        <v>0.99173553719008245</v>
      </c>
    </row>
    <row r="43" spans="1:13">
      <c r="A43" s="11">
        <f t="shared" si="15"/>
        <v>11.5</v>
      </c>
      <c r="B43" s="20">
        <f t="shared" si="12"/>
        <v>600</v>
      </c>
      <c r="C43" s="21">
        <f t="shared" si="13"/>
        <v>1000</v>
      </c>
      <c r="D43" s="21">
        <f t="shared" si="12"/>
        <v>8000</v>
      </c>
      <c r="E43" s="4">
        <f t="shared" si="4"/>
        <v>4.7430830039525688E-2</v>
      </c>
      <c r="F43" s="4">
        <f t="shared" si="5"/>
        <v>7.9051383399209488E-2</v>
      </c>
      <c r="G43" s="17">
        <f t="shared" si="6"/>
        <v>0.6324110671936759</v>
      </c>
      <c r="H43" s="20">
        <f t="shared" si="7"/>
        <v>1200</v>
      </c>
      <c r="I43" s="21">
        <f t="shared" si="14"/>
        <v>1000</v>
      </c>
      <c r="J43" s="21">
        <f t="shared" si="8"/>
        <v>12000</v>
      </c>
      <c r="K43" s="4">
        <f t="shared" si="9"/>
        <v>9.4861660079051377E-2</v>
      </c>
      <c r="L43" s="4">
        <f t="shared" si="10"/>
        <v>7.9051383399209488E-2</v>
      </c>
      <c r="M43" s="17">
        <f t="shared" si="11"/>
        <v>0.9486166007905138</v>
      </c>
    </row>
    <row r="44" spans="1:13">
      <c r="A44" s="11">
        <f t="shared" si="15"/>
        <v>12</v>
      </c>
      <c r="B44" s="20">
        <f t="shared" si="12"/>
        <v>600</v>
      </c>
      <c r="C44" s="21">
        <f t="shared" si="13"/>
        <v>1000</v>
      </c>
      <c r="D44" s="21">
        <f t="shared" si="12"/>
        <v>8000</v>
      </c>
      <c r="E44" s="4">
        <f t="shared" si="4"/>
        <v>4.5454545454545449E-2</v>
      </c>
      <c r="F44" s="4">
        <f t="shared" si="5"/>
        <v>7.5757575757575746E-2</v>
      </c>
      <c r="G44" s="17">
        <f t="shared" si="6"/>
        <v>0.60606060606060597</v>
      </c>
      <c r="H44" s="20">
        <f t="shared" si="7"/>
        <v>1200</v>
      </c>
      <c r="I44" s="21">
        <f t="shared" si="14"/>
        <v>1000</v>
      </c>
      <c r="J44" s="21">
        <f t="shared" si="8"/>
        <v>12000</v>
      </c>
      <c r="K44" s="4">
        <f t="shared" si="9"/>
        <v>9.0909090909090898E-2</v>
      </c>
      <c r="L44" s="4">
        <f t="shared" si="10"/>
        <v>7.5757575757575746E-2</v>
      </c>
      <c r="M44" s="17">
        <f t="shared" si="11"/>
        <v>0.90909090909090895</v>
      </c>
    </row>
    <row r="45" spans="1:13">
      <c r="A45" s="11">
        <f t="shared" si="15"/>
        <v>12.5</v>
      </c>
      <c r="B45" s="20">
        <f t="shared" si="12"/>
        <v>600</v>
      </c>
      <c r="C45" s="21">
        <f t="shared" si="13"/>
        <v>1000</v>
      </c>
      <c r="D45" s="21">
        <f t="shared" si="12"/>
        <v>8000</v>
      </c>
      <c r="E45" s="4">
        <f t="shared" si="4"/>
        <v>4.3636363636363633E-2</v>
      </c>
      <c r="F45" s="4">
        <f t="shared" si="5"/>
        <v>7.2727272727272724E-2</v>
      </c>
      <c r="G45" s="17">
        <f t="shared" si="6"/>
        <v>0.58181818181818179</v>
      </c>
      <c r="H45" s="20">
        <f t="shared" si="7"/>
        <v>1200</v>
      </c>
      <c r="I45" s="21">
        <f t="shared" si="14"/>
        <v>1000</v>
      </c>
      <c r="J45" s="21">
        <f t="shared" si="8"/>
        <v>12000</v>
      </c>
      <c r="K45" s="4">
        <f t="shared" si="9"/>
        <v>8.7272727272727266E-2</v>
      </c>
      <c r="L45" s="4">
        <f t="shared" si="10"/>
        <v>7.2727272727272724E-2</v>
      </c>
      <c r="M45" s="17">
        <f t="shared" si="11"/>
        <v>0.87272727272727257</v>
      </c>
    </row>
    <row r="46" spans="1:13">
      <c r="A46" s="11">
        <f t="shared" si="15"/>
        <v>13</v>
      </c>
      <c r="B46" s="20">
        <f t="shared" si="12"/>
        <v>600</v>
      </c>
      <c r="C46" s="21">
        <f t="shared" si="13"/>
        <v>1000</v>
      </c>
      <c r="D46" s="21">
        <f t="shared" si="12"/>
        <v>8000</v>
      </c>
      <c r="E46" s="4">
        <f t="shared" si="4"/>
        <v>4.195804195804196E-2</v>
      </c>
      <c r="F46" s="4">
        <f t="shared" si="5"/>
        <v>6.9930069930069935E-2</v>
      </c>
      <c r="G46" s="17">
        <f t="shared" si="6"/>
        <v>0.55944055944055948</v>
      </c>
      <c r="H46" s="20">
        <f t="shared" si="7"/>
        <v>1200</v>
      </c>
      <c r="I46" s="21">
        <f t="shared" si="14"/>
        <v>1000</v>
      </c>
      <c r="J46" s="21">
        <f t="shared" si="8"/>
        <v>12000</v>
      </c>
      <c r="K46" s="4">
        <f t="shared" si="9"/>
        <v>8.3916083916083919E-2</v>
      </c>
      <c r="L46" s="4">
        <f t="shared" si="10"/>
        <v>6.9930069930069935E-2</v>
      </c>
      <c r="M46" s="17">
        <f t="shared" si="11"/>
        <v>0.83916083916083917</v>
      </c>
    </row>
    <row r="47" spans="1:13">
      <c r="A47" s="11">
        <f t="shared" si="15"/>
        <v>13.5</v>
      </c>
      <c r="B47" s="20">
        <f t="shared" si="12"/>
        <v>600</v>
      </c>
      <c r="C47" s="21">
        <f t="shared" si="13"/>
        <v>1000</v>
      </c>
      <c r="D47" s="21">
        <f t="shared" si="12"/>
        <v>8000</v>
      </c>
      <c r="E47" s="4">
        <f t="shared" si="4"/>
        <v>4.0404040404040401E-2</v>
      </c>
      <c r="F47" s="4">
        <f t="shared" si="5"/>
        <v>6.7340067340067325E-2</v>
      </c>
      <c r="G47" s="17">
        <f t="shared" si="6"/>
        <v>0.5387205387205386</v>
      </c>
      <c r="H47" s="20">
        <f t="shared" si="7"/>
        <v>1200</v>
      </c>
      <c r="I47" s="21">
        <f t="shared" si="14"/>
        <v>1000</v>
      </c>
      <c r="J47" s="21">
        <f t="shared" si="8"/>
        <v>12000</v>
      </c>
      <c r="K47" s="4">
        <f t="shared" si="9"/>
        <v>8.0808080808080801E-2</v>
      </c>
      <c r="L47" s="4">
        <f t="shared" si="10"/>
        <v>6.7340067340067325E-2</v>
      </c>
      <c r="M47" s="17">
        <f t="shared" si="11"/>
        <v>0.80808080808080796</v>
      </c>
    </row>
    <row r="48" spans="1:13">
      <c r="A48" s="11">
        <f t="shared" si="15"/>
        <v>14</v>
      </c>
      <c r="B48" s="20">
        <f t="shared" si="12"/>
        <v>600</v>
      </c>
      <c r="C48" s="21">
        <f t="shared" si="13"/>
        <v>1000</v>
      </c>
      <c r="D48" s="21">
        <f t="shared" si="12"/>
        <v>8000</v>
      </c>
      <c r="E48" s="4">
        <f t="shared" si="4"/>
        <v>3.8961038961038953E-2</v>
      </c>
      <c r="F48" s="4">
        <f t="shared" si="5"/>
        <v>6.4935064935064929E-2</v>
      </c>
      <c r="G48" s="17">
        <f t="shared" si="6"/>
        <v>0.51948051948051943</v>
      </c>
      <c r="H48" s="20">
        <f t="shared" si="7"/>
        <v>1200</v>
      </c>
      <c r="I48" s="21">
        <f t="shared" si="14"/>
        <v>1000</v>
      </c>
      <c r="J48" s="21">
        <f t="shared" si="8"/>
        <v>12000</v>
      </c>
      <c r="K48" s="4">
        <f t="shared" si="9"/>
        <v>7.7922077922077906E-2</v>
      </c>
      <c r="L48" s="4">
        <f t="shared" si="10"/>
        <v>6.4935064935064929E-2</v>
      </c>
      <c r="M48" s="17">
        <f t="shared" si="11"/>
        <v>0.77922077922077915</v>
      </c>
    </row>
    <row r="49" spans="1:13">
      <c r="A49" s="11">
        <f t="shared" si="15"/>
        <v>14.5</v>
      </c>
      <c r="B49" s="20">
        <f t="shared" si="12"/>
        <v>600</v>
      </c>
      <c r="C49" s="21">
        <f t="shared" si="13"/>
        <v>1000</v>
      </c>
      <c r="D49" s="21">
        <f t="shared" si="12"/>
        <v>8000</v>
      </c>
      <c r="E49" s="4">
        <f t="shared" si="4"/>
        <v>3.7617554858934164E-2</v>
      </c>
      <c r="F49" s="4">
        <f t="shared" si="5"/>
        <v>6.2695924764890276E-2</v>
      </c>
      <c r="G49" s="17">
        <f t="shared" si="6"/>
        <v>0.50156739811912221</v>
      </c>
      <c r="H49" s="20">
        <f t="shared" si="7"/>
        <v>1200</v>
      </c>
      <c r="I49" s="21">
        <f t="shared" si="14"/>
        <v>1000</v>
      </c>
      <c r="J49" s="21">
        <f t="shared" si="8"/>
        <v>12000</v>
      </c>
      <c r="K49" s="4">
        <f t="shared" si="9"/>
        <v>7.5235109717868329E-2</v>
      </c>
      <c r="L49" s="4">
        <f t="shared" si="10"/>
        <v>6.2695924764890276E-2</v>
      </c>
      <c r="M49" s="17">
        <f t="shared" si="11"/>
        <v>0.75235109717868331</v>
      </c>
    </row>
    <row r="50" spans="1:13">
      <c r="A50" s="11">
        <f t="shared" si="15"/>
        <v>15</v>
      </c>
      <c r="B50" s="20">
        <f t="shared" si="12"/>
        <v>600</v>
      </c>
      <c r="C50" s="21">
        <f t="shared" si="13"/>
        <v>1000</v>
      </c>
      <c r="D50" s="21">
        <f t="shared" si="12"/>
        <v>8000</v>
      </c>
      <c r="E50" s="4">
        <f t="shared" si="4"/>
        <v>3.6363636363636362E-2</v>
      </c>
      <c r="F50" s="4">
        <f t="shared" si="5"/>
        <v>6.0606060606060608E-2</v>
      </c>
      <c r="G50" s="17">
        <f t="shared" si="6"/>
        <v>0.48484848484848486</v>
      </c>
      <c r="H50" s="20">
        <f t="shared" si="7"/>
        <v>1200</v>
      </c>
      <c r="I50" s="21">
        <f t="shared" si="14"/>
        <v>1000</v>
      </c>
      <c r="J50" s="21">
        <f t="shared" si="8"/>
        <v>12000</v>
      </c>
      <c r="K50" s="4">
        <f t="shared" si="9"/>
        <v>7.2727272727272724E-2</v>
      </c>
      <c r="L50" s="4">
        <f t="shared" si="10"/>
        <v>6.0606060606060608E-2</v>
      </c>
      <c r="M50" s="17">
        <f t="shared" si="11"/>
        <v>0.72727272727272729</v>
      </c>
    </row>
    <row r="51" spans="1:13">
      <c r="A51" s="11">
        <f t="shared" si="15"/>
        <v>15.5</v>
      </c>
      <c r="B51" s="20">
        <f t="shared" si="12"/>
        <v>600</v>
      </c>
      <c r="C51" s="21">
        <f t="shared" si="13"/>
        <v>1000</v>
      </c>
      <c r="D51" s="21">
        <f t="shared" si="12"/>
        <v>8000</v>
      </c>
      <c r="E51" s="4">
        <f t="shared" si="4"/>
        <v>3.519061583577713E-2</v>
      </c>
      <c r="F51" s="4">
        <f t="shared" si="5"/>
        <v>5.865102639296188E-2</v>
      </c>
      <c r="G51" s="17">
        <f t="shared" si="6"/>
        <v>0.46920821114369504</v>
      </c>
      <c r="H51" s="20">
        <f t="shared" si="7"/>
        <v>1200</v>
      </c>
      <c r="I51" s="21">
        <f t="shared" si="14"/>
        <v>1000</v>
      </c>
      <c r="J51" s="21">
        <f t="shared" si="8"/>
        <v>12000</v>
      </c>
      <c r="K51" s="4">
        <f t="shared" si="9"/>
        <v>7.0381231671554259E-2</v>
      </c>
      <c r="L51" s="4">
        <f t="shared" si="10"/>
        <v>5.865102639296188E-2</v>
      </c>
      <c r="M51" s="17">
        <f t="shared" si="11"/>
        <v>0.70381231671554256</v>
      </c>
    </row>
    <row r="52" spans="1:13">
      <c r="A52" s="11">
        <f t="shared" si="15"/>
        <v>16</v>
      </c>
      <c r="B52" s="20">
        <f t="shared" si="12"/>
        <v>600</v>
      </c>
      <c r="C52" s="21">
        <f t="shared" si="13"/>
        <v>1000</v>
      </c>
      <c r="D52" s="21">
        <f t="shared" si="12"/>
        <v>8000</v>
      </c>
      <c r="E52" s="4">
        <f t="shared" si="4"/>
        <v>3.4090909090909088E-2</v>
      </c>
      <c r="F52" s="4">
        <f t="shared" si="5"/>
        <v>5.6818181818181816E-2</v>
      </c>
      <c r="G52" s="17">
        <f t="shared" si="6"/>
        <v>0.45454545454545453</v>
      </c>
      <c r="H52" s="20">
        <f t="shared" si="7"/>
        <v>1200</v>
      </c>
      <c r="I52" s="21">
        <f t="shared" si="14"/>
        <v>1000</v>
      </c>
      <c r="J52" s="21">
        <f t="shared" si="8"/>
        <v>12000</v>
      </c>
      <c r="K52" s="4">
        <f t="shared" si="9"/>
        <v>6.8181818181818177E-2</v>
      </c>
      <c r="L52" s="4">
        <f t="shared" si="10"/>
        <v>5.6818181818181816E-2</v>
      </c>
      <c r="M52" s="17">
        <f t="shared" si="11"/>
        <v>0.68181818181818177</v>
      </c>
    </row>
    <row r="53" spans="1:13">
      <c r="A53" s="11">
        <f t="shared" si="15"/>
        <v>16.5</v>
      </c>
      <c r="B53" s="20">
        <f t="shared" si="12"/>
        <v>600</v>
      </c>
      <c r="C53" s="21">
        <f t="shared" si="13"/>
        <v>1000</v>
      </c>
      <c r="D53" s="21">
        <f t="shared" si="12"/>
        <v>8000</v>
      </c>
      <c r="E53" s="4">
        <f t="shared" ref="E53:E84" si="16">B53/($B$4*$A53*1000)</f>
        <v>3.3057851239669415E-2</v>
      </c>
      <c r="F53" s="4">
        <f t="shared" ref="F53:F84" si="17">C53/($B$4*$A53*1000)</f>
        <v>5.5096418732782357E-2</v>
      </c>
      <c r="G53" s="17">
        <f t="shared" ref="G53:G84" si="18">D53/($B$4*$A53*1000)</f>
        <v>0.44077134986225885</v>
      </c>
      <c r="H53" s="20">
        <f t="shared" ref="H53:H84" si="19">IF($A53&lt;1,0,MIN(MIN(B$7*B$14,B$13)*B$15,$A53*$B$4*1000))</f>
        <v>1200</v>
      </c>
      <c r="I53" s="21">
        <f t="shared" si="14"/>
        <v>1000</v>
      </c>
      <c r="J53" s="21">
        <f t="shared" ref="J53:J84" si="20">IF($A53&lt;1,0,MIN(MIN(D$7*D$14,D$13)*D$15,$A53*$B$4*1000))</f>
        <v>12000</v>
      </c>
      <c r="K53" s="4">
        <f t="shared" ref="K53:K84" si="21">H53/($B$4*$A53*1000)</f>
        <v>6.6115702479338831E-2</v>
      </c>
      <c r="L53" s="4">
        <f t="shared" ref="L53:L84" si="22">I53/($B$4*$A53*1000)</f>
        <v>5.5096418732782357E-2</v>
      </c>
      <c r="M53" s="17">
        <f t="shared" ref="M53:M84" si="23">J53/($B$4*$A53*1000)</f>
        <v>0.66115702479338834</v>
      </c>
    </row>
    <row r="54" spans="1:13">
      <c r="A54" s="11">
        <f t="shared" si="15"/>
        <v>17</v>
      </c>
      <c r="B54" s="20">
        <f t="shared" ref="B54:D85" si="24">IF($A54&lt;1,0,MIN(MIN(B$7*B$10,B$9)*B$11,$A54*$B$4*1000))</f>
        <v>600</v>
      </c>
      <c r="C54" s="21">
        <f t="shared" si="13"/>
        <v>1000</v>
      </c>
      <c r="D54" s="21">
        <f t="shared" si="24"/>
        <v>8000</v>
      </c>
      <c r="E54" s="4">
        <f t="shared" si="16"/>
        <v>3.20855614973262E-2</v>
      </c>
      <c r="F54" s="4">
        <f t="shared" si="17"/>
        <v>5.3475935828876997E-2</v>
      </c>
      <c r="G54" s="17">
        <f t="shared" si="18"/>
        <v>0.42780748663101598</v>
      </c>
      <c r="H54" s="20">
        <f t="shared" si="19"/>
        <v>1200</v>
      </c>
      <c r="I54" s="21">
        <f t="shared" ref="I54:I85" si="25">IF($A54&lt;1,0,MIN(MIN(C$7*C$14,C$13)*C$15,$A54*$B$4*1000))</f>
        <v>1000</v>
      </c>
      <c r="J54" s="21">
        <f t="shared" si="20"/>
        <v>12000</v>
      </c>
      <c r="K54" s="4">
        <f t="shared" si="21"/>
        <v>6.4171122994652399E-2</v>
      </c>
      <c r="L54" s="4">
        <f t="shared" si="22"/>
        <v>5.3475935828876997E-2</v>
      </c>
      <c r="M54" s="17">
        <f t="shared" si="23"/>
        <v>0.64171122994652396</v>
      </c>
    </row>
    <row r="55" spans="1:13">
      <c r="A55" s="11">
        <f t="shared" si="15"/>
        <v>17.5</v>
      </c>
      <c r="B55" s="20">
        <f t="shared" si="24"/>
        <v>600</v>
      </c>
      <c r="C55" s="21">
        <f t="shared" si="13"/>
        <v>1000</v>
      </c>
      <c r="D55" s="21">
        <f t="shared" si="24"/>
        <v>8000</v>
      </c>
      <c r="E55" s="4">
        <f t="shared" si="16"/>
        <v>3.1168831168831169E-2</v>
      </c>
      <c r="F55" s="4">
        <f t="shared" si="17"/>
        <v>5.1948051948051951E-2</v>
      </c>
      <c r="G55" s="17">
        <f t="shared" si="18"/>
        <v>0.41558441558441561</v>
      </c>
      <c r="H55" s="20">
        <f t="shared" si="19"/>
        <v>1200</v>
      </c>
      <c r="I55" s="21">
        <f t="shared" si="25"/>
        <v>1000</v>
      </c>
      <c r="J55" s="21">
        <f t="shared" si="20"/>
        <v>12000</v>
      </c>
      <c r="K55" s="4">
        <f t="shared" si="21"/>
        <v>6.2337662337662338E-2</v>
      </c>
      <c r="L55" s="4">
        <f t="shared" si="22"/>
        <v>5.1948051948051951E-2</v>
      </c>
      <c r="M55" s="17">
        <f t="shared" si="23"/>
        <v>0.62337662337662336</v>
      </c>
    </row>
    <row r="56" spans="1:13">
      <c r="A56" s="11">
        <f t="shared" si="15"/>
        <v>18</v>
      </c>
      <c r="B56" s="20">
        <f t="shared" si="24"/>
        <v>600</v>
      </c>
      <c r="C56" s="21">
        <f t="shared" si="13"/>
        <v>1000</v>
      </c>
      <c r="D56" s="21">
        <f t="shared" si="24"/>
        <v>8000</v>
      </c>
      <c r="E56" s="4">
        <f t="shared" si="16"/>
        <v>3.0303030303030304E-2</v>
      </c>
      <c r="F56" s="4">
        <f t="shared" si="17"/>
        <v>5.0505050505050504E-2</v>
      </c>
      <c r="G56" s="17">
        <f t="shared" si="18"/>
        <v>0.40404040404040403</v>
      </c>
      <c r="H56" s="20">
        <f t="shared" si="19"/>
        <v>1200</v>
      </c>
      <c r="I56" s="21">
        <f t="shared" si="25"/>
        <v>1000</v>
      </c>
      <c r="J56" s="21">
        <f t="shared" si="20"/>
        <v>12000</v>
      </c>
      <c r="K56" s="4">
        <f t="shared" si="21"/>
        <v>6.0606060606060608E-2</v>
      </c>
      <c r="L56" s="4">
        <f t="shared" si="22"/>
        <v>5.0505050505050504E-2</v>
      </c>
      <c r="M56" s="17">
        <f t="shared" si="23"/>
        <v>0.60606060606060608</v>
      </c>
    </row>
    <row r="57" spans="1:13">
      <c r="A57" s="11">
        <f t="shared" si="15"/>
        <v>18.5</v>
      </c>
      <c r="B57" s="20">
        <f t="shared" si="24"/>
        <v>600</v>
      </c>
      <c r="C57" s="21">
        <f t="shared" si="13"/>
        <v>1000</v>
      </c>
      <c r="D57" s="21">
        <f t="shared" si="24"/>
        <v>8000</v>
      </c>
      <c r="E57" s="4">
        <f t="shared" si="16"/>
        <v>2.9484029484029485E-2</v>
      </c>
      <c r="F57" s="4">
        <f t="shared" si="17"/>
        <v>4.9140049140049137E-2</v>
      </c>
      <c r="G57" s="17">
        <f t="shared" si="18"/>
        <v>0.3931203931203931</v>
      </c>
      <c r="H57" s="20">
        <f t="shared" si="19"/>
        <v>1200</v>
      </c>
      <c r="I57" s="21">
        <f t="shared" si="25"/>
        <v>1000</v>
      </c>
      <c r="J57" s="21">
        <f t="shared" si="20"/>
        <v>12000</v>
      </c>
      <c r="K57" s="4">
        <f t="shared" si="21"/>
        <v>5.896805896805897E-2</v>
      </c>
      <c r="L57" s="4">
        <f t="shared" si="22"/>
        <v>4.9140049140049137E-2</v>
      </c>
      <c r="M57" s="17">
        <f t="shared" si="23"/>
        <v>0.58968058968058967</v>
      </c>
    </row>
    <row r="58" spans="1:13">
      <c r="A58" s="11">
        <f t="shared" si="15"/>
        <v>19</v>
      </c>
      <c r="B58" s="20">
        <f t="shared" si="24"/>
        <v>600</v>
      </c>
      <c r="C58" s="21">
        <f t="shared" si="13"/>
        <v>1000</v>
      </c>
      <c r="D58" s="21">
        <f t="shared" si="24"/>
        <v>8000</v>
      </c>
      <c r="E58" s="4">
        <f t="shared" si="16"/>
        <v>2.870813397129186E-2</v>
      </c>
      <c r="F58" s="4">
        <f t="shared" si="17"/>
        <v>4.7846889952153103E-2</v>
      </c>
      <c r="G58" s="17">
        <f t="shared" si="18"/>
        <v>0.38277511961722482</v>
      </c>
      <c r="H58" s="20">
        <f t="shared" si="19"/>
        <v>1200</v>
      </c>
      <c r="I58" s="21">
        <f t="shared" si="25"/>
        <v>1000</v>
      </c>
      <c r="J58" s="21">
        <f t="shared" si="20"/>
        <v>12000</v>
      </c>
      <c r="K58" s="4">
        <f t="shared" si="21"/>
        <v>5.7416267942583719E-2</v>
      </c>
      <c r="L58" s="4">
        <f t="shared" si="22"/>
        <v>4.7846889952153103E-2</v>
      </c>
      <c r="M58" s="17">
        <f t="shared" si="23"/>
        <v>0.57416267942583721</v>
      </c>
    </row>
    <row r="59" spans="1:13">
      <c r="A59" s="11">
        <f t="shared" si="15"/>
        <v>19.5</v>
      </c>
      <c r="B59" s="20">
        <f t="shared" si="24"/>
        <v>600</v>
      </c>
      <c r="C59" s="21">
        <f t="shared" si="13"/>
        <v>1000</v>
      </c>
      <c r="D59" s="21">
        <f t="shared" si="24"/>
        <v>8000</v>
      </c>
      <c r="E59" s="4">
        <f t="shared" si="16"/>
        <v>2.7972027972027969E-2</v>
      </c>
      <c r="F59" s="4">
        <f t="shared" si="17"/>
        <v>4.662004662004661E-2</v>
      </c>
      <c r="G59" s="17">
        <f t="shared" si="18"/>
        <v>0.37296037296037288</v>
      </c>
      <c r="H59" s="20">
        <f t="shared" si="19"/>
        <v>1200</v>
      </c>
      <c r="I59" s="21">
        <f t="shared" si="25"/>
        <v>1000</v>
      </c>
      <c r="J59" s="21">
        <f t="shared" si="20"/>
        <v>12000</v>
      </c>
      <c r="K59" s="4">
        <f t="shared" si="21"/>
        <v>5.5944055944055937E-2</v>
      </c>
      <c r="L59" s="4">
        <f t="shared" si="22"/>
        <v>4.662004662004661E-2</v>
      </c>
      <c r="M59" s="17">
        <f t="shared" si="23"/>
        <v>0.55944055944055937</v>
      </c>
    </row>
    <row r="60" spans="1:13">
      <c r="A60" s="11">
        <f t="shared" si="15"/>
        <v>20</v>
      </c>
      <c r="B60" s="20">
        <f t="shared" si="24"/>
        <v>600</v>
      </c>
      <c r="C60" s="21">
        <f t="shared" si="13"/>
        <v>1000</v>
      </c>
      <c r="D60" s="21">
        <f t="shared" si="24"/>
        <v>8000</v>
      </c>
      <c r="E60" s="4">
        <f t="shared" si="16"/>
        <v>2.7272727272727271E-2</v>
      </c>
      <c r="F60" s="4">
        <f t="shared" si="17"/>
        <v>4.5454545454545456E-2</v>
      </c>
      <c r="G60" s="17">
        <f t="shared" si="18"/>
        <v>0.36363636363636365</v>
      </c>
      <c r="H60" s="20">
        <f t="shared" si="19"/>
        <v>1200</v>
      </c>
      <c r="I60" s="21">
        <f t="shared" si="25"/>
        <v>1000</v>
      </c>
      <c r="J60" s="21">
        <f t="shared" si="20"/>
        <v>12000</v>
      </c>
      <c r="K60" s="4">
        <f t="shared" si="21"/>
        <v>5.4545454545454543E-2</v>
      </c>
      <c r="L60" s="4">
        <f t="shared" si="22"/>
        <v>4.5454545454545456E-2</v>
      </c>
      <c r="M60" s="17">
        <f t="shared" si="23"/>
        <v>0.54545454545454541</v>
      </c>
    </row>
    <row r="61" spans="1:13">
      <c r="A61" s="11">
        <f t="shared" si="15"/>
        <v>20.5</v>
      </c>
      <c r="B61" s="20">
        <f t="shared" si="24"/>
        <v>600</v>
      </c>
      <c r="C61" s="21">
        <f t="shared" si="13"/>
        <v>1000</v>
      </c>
      <c r="D61" s="21">
        <f t="shared" si="24"/>
        <v>8000</v>
      </c>
      <c r="E61" s="4">
        <f t="shared" si="16"/>
        <v>2.6607538802660754E-2</v>
      </c>
      <c r="F61" s="4">
        <f t="shared" si="17"/>
        <v>4.4345898004434593E-2</v>
      </c>
      <c r="G61" s="17">
        <f t="shared" si="18"/>
        <v>0.35476718403547675</v>
      </c>
      <c r="H61" s="20">
        <f t="shared" si="19"/>
        <v>1200</v>
      </c>
      <c r="I61" s="21">
        <f t="shared" si="25"/>
        <v>1000</v>
      </c>
      <c r="J61" s="21">
        <f t="shared" si="20"/>
        <v>12000</v>
      </c>
      <c r="K61" s="4">
        <f t="shared" si="21"/>
        <v>5.3215077605321508E-2</v>
      </c>
      <c r="L61" s="4">
        <f t="shared" si="22"/>
        <v>4.4345898004434593E-2</v>
      </c>
      <c r="M61" s="17">
        <f t="shared" si="23"/>
        <v>0.53215077605321504</v>
      </c>
    </row>
    <row r="62" spans="1:13">
      <c r="A62" s="11">
        <f t="shared" si="15"/>
        <v>21</v>
      </c>
      <c r="B62" s="20">
        <f t="shared" si="24"/>
        <v>600</v>
      </c>
      <c r="C62" s="21">
        <f t="shared" si="13"/>
        <v>1000</v>
      </c>
      <c r="D62" s="21">
        <f t="shared" si="24"/>
        <v>8000</v>
      </c>
      <c r="E62" s="4">
        <f t="shared" si="16"/>
        <v>2.5974025974025976E-2</v>
      </c>
      <c r="F62" s="4">
        <f t="shared" si="17"/>
        <v>4.3290043290043288E-2</v>
      </c>
      <c r="G62" s="17">
        <f t="shared" si="18"/>
        <v>0.34632034632034631</v>
      </c>
      <c r="H62" s="20">
        <f t="shared" si="19"/>
        <v>1200</v>
      </c>
      <c r="I62" s="21">
        <f t="shared" si="25"/>
        <v>1000</v>
      </c>
      <c r="J62" s="21">
        <f t="shared" si="20"/>
        <v>12000</v>
      </c>
      <c r="K62" s="4">
        <f t="shared" si="21"/>
        <v>5.1948051948051951E-2</v>
      </c>
      <c r="L62" s="4">
        <f t="shared" si="22"/>
        <v>4.3290043290043288E-2</v>
      </c>
      <c r="M62" s="17">
        <f t="shared" si="23"/>
        <v>0.51948051948051943</v>
      </c>
    </row>
    <row r="63" spans="1:13">
      <c r="A63" s="11">
        <f t="shared" si="15"/>
        <v>21.5</v>
      </c>
      <c r="B63" s="20">
        <f t="shared" si="24"/>
        <v>600</v>
      </c>
      <c r="C63" s="21">
        <f t="shared" si="13"/>
        <v>1000</v>
      </c>
      <c r="D63" s="21">
        <f t="shared" si="24"/>
        <v>8000</v>
      </c>
      <c r="E63" s="4">
        <f t="shared" si="16"/>
        <v>2.5369978858350947E-2</v>
      </c>
      <c r="F63" s="4">
        <f t="shared" si="17"/>
        <v>4.2283298097251579E-2</v>
      </c>
      <c r="G63" s="17">
        <f t="shared" si="18"/>
        <v>0.33826638477801263</v>
      </c>
      <c r="H63" s="20">
        <f t="shared" si="19"/>
        <v>1200</v>
      </c>
      <c r="I63" s="21">
        <f t="shared" si="25"/>
        <v>1000</v>
      </c>
      <c r="J63" s="21">
        <f t="shared" si="20"/>
        <v>12000</v>
      </c>
      <c r="K63" s="4">
        <f t="shared" si="21"/>
        <v>5.0739957716701894E-2</v>
      </c>
      <c r="L63" s="4">
        <f t="shared" si="22"/>
        <v>4.2283298097251579E-2</v>
      </c>
      <c r="M63" s="17">
        <f t="shared" si="23"/>
        <v>0.507399577167019</v>
      </c>
    </row>
    <row r="64" spans="1:13">
      <c r="A64" s="11">
        <f t="shared" si="15"/>
        <v>22</v>
      </c>
      <c r="B64" s="20">
        <f t="shared" si="24"/>
        <v>600</v>
      </c>
      <c r="C64" s="21">
        <f t="shared" si="13"/>
        <v>1000</v>
      </c>
      <c r="D64" s="21">
        <f t="shared" si="24"/>
        <v>8000</v>
      </c>
      <c r="E64" s="4">
        <f t="shared" si="16"/>
        <v>2.4793388429752063E-2</v>
      </c>
      <c r="F64" s="4">
        <f t="shared" si="17"/>
        <v>4.1322314049586771E-2</v>
      </c>
      <c r="G64" s="17">
        <f t="shared" si="18"/>
        <v>0.33057851239669417</v>
      </c>
      <c r="H64" s="20">
        <f t="shared" si="19"/>
        <v>1200</v>
      </c>
      <c r="I64" s="21">
        <f t="shared" si="25"/>
        <v>1000</v>
      </c>
      <c r="J64" s="21">
        <f t="shared" si="20"/>
        <v>12000</v>
      </c>
      <c r="K64" s="4">
        <f t="shared" si="21"/>
        <v>4.9586776859504127E-2</v>
      </c>
      <c r="L64" s="4">
        <f t="shared" si="22"/>
        <v>4.1322314049586771E-2</v>
      </c>
      <c r="M64" s="17">
        <f t="shared" si="23"/>
        <v>0.49586776859504123</v>
      </c>
    </row>
    <row r="65" spans="1:13">
      <c r="A65" s="11">
        <f t="shared" si="15"/>
        <v>22.5</v>
      </c>
      <c r="B65" s="20">
        <f t="shared" si="24"/>
        <v>600</v>
      </c>
      <c r="C65" s="21">
        <f t="shared" si="13"/>
        <v>1000</v>
      </c>
      <c r="D65" s="21">
        <f t="shared" si="24"/>
        <v>8000</v>
      </c>
      <c r="E65" s="4">
        <f t="shared" si="16"/>
        <v>2.4242424242424239E-2</v>
      </c>
      <c r="F65" s="4">
        <f t="shared" si="17"/>
        <v>4.0404040404040401E-2</v>
      </c>
      <c r="G65" s="17">
        <f t="shared" si="18"/>
        <v>0.3232323232323232</v>
      </c>
      <c r="H65" s="20">
        <f t="shared" si="19"/>
        <v>1200</v>
      </c>
      <c r="I65" s="21">
        <f t="shared" si="25"/>
        <v>1000</v>
      </c>
      <c r="J65" s="21">
        <f t="shared" si="20"/>
        <v>12000</v>
      </c>
      <c r="K65" s="4">
        <f t="shared" si="21"/>
        <v>4.8484848484848478E-2</v>
      </c>
      <c r="L65" s="4">
        <f t="shared" si="22"/>
        <v>4.0404040404040401E-2</v>
      </c>
      <c r="M65" s="17">
        <f t="shared" si="23"/>
        <v>0.48484848484848475</v>
      </c>
    </row>
    <row r="66" spans="1:13">
      <c r="A66" s="11">
        <f t="shared" si="15"/>
        <v>23</v>
      </c>
      <c r="B66" s="20">
        <f t="shared" si="24"/>
        <v>600</v>
      </c>
      <c r="C66" s="21">
        <f t="shared" si="13"/>
        <v>1000</v>
      </c>
      <c r="D66" s="21">
        <f t="shared" si="24"/>
        <v>8000</v>
      </c>
      <c r="E66" s="4">
        <f t="shared" si="16"/>
        <v>2.3715415019762844E-2</v>
      </c>
      <c r="F66" s="4">
        <f t="shared" si="17"/>
        <v>3.9525691699604744E-2</v>
      </c>
      <c r="G66" s="17">
        <f t="shared" si="18"/>
        <v>0.31620553359683795</v>
      </c>
      <c r="H66" s="20">
        <f t="shared" si="19"/>
        <v>1200</v>
      </c>
      <c r="I66" s="21">
        <f t="shared" si="25"/>
        <v>1000</v>
      </c>
      <c r="J66" s="21">
        <f t="shared" si="20"/>
        <v>12000</v>
      </c>
      <c r="K66" s="4">
        <f t="shared" si="21"/>
        <v>4.7430830039525688E-2</v>
      </c>
      <c r="L66" s="4">
        <f t="shared" si="22"/>
        <v>3.9525691699604744E-2</v>
      </c>
      <c r="M66" s="17">
        <f t="shared" si="23"/>
        <v>0.4743083003952569</v>
      </c>
    </row>
    <row r="67" spans="1:13">
      <c r="A67" s="11">
        <f t="shared" si="15"/>
        <v>23.5</v>
      </c>
      <c r="B67" s="20">
        <f t="shared" si="24"/>
        <v>600</v>
      </c>
      <c r="C67" s="21">
        <f t="shared" si="13"/>
        <v>1000</v>
      </c>
      <c r="D67" s="21">
        <f t="shared" si="24"/>
        <v>8000</v>
      </c>
      <c r="E67" s="4">
        <f t="shared" si="16"/>
        <v>2.321083172147002E-2</v>
      </c>
      <c r="F67" s="4">
        <f t="shared" si="17"/>
        <v>3.8684719535783368E-2</v>
      </c>
      <c r="G67" s="17">
        <f t="shared" si="18"/>
        <v>0.30947775628626695</v>
      </c>
      <c r="H67" s="20">
        <f t="shared" si="19"/>
        <v>1200</v>
      </c>
      <c r="I67" s="21">
        <f t="shared" si="25"/>
        <v>1000</v>
      </c>
      <c r="J67" s="21">
        <f t="shared" si="20"/>
        <v>12000</v>
      </c>
      <c r="K67" s="4">
        <f t="shared" si="21"/>
        <v>4.6421663442940041E-2</v>
      </c>
      <c r="L67" s="4">
        <f t="shared" si="22"/>
        <v>3.8684719535783368E-2</v>
      </c>
      <c r="M67" s="17">
        <f t="shared" si="23"/>
        <v>0.46421663442940037</v>
      </c>
    </row>
    <row r="68" spans="1:13">
      <c r="A68" s="11">
        <f t="shared" si="15"/>
        <v>24</v>
      </c>
      <c r="B68" s="20">
        <f t="shared" si="24"/>
        <v>600</v>
      </c>
      <c r="C68" s="21">
        <f t="shared" si="13"/>
        <v>1000</v>
      </c>
      <c r="D68" s="21">
        <f t="shared" si="24"/>
        <v>8000</v>
      </c>
      <c r="E68" s="4">
        <f t="shared" si="16"/>
        <v>2.2727272727272724E-2</v>
      </c>
      <c r="F68" s="4">
        <f t="shared" si="17"/>
        <v>3.7878787878787873E-2</v>
      </c>
      <c r="G68" s="17">
        <f t="shared" si="18"/>
        <v>0.30303030303030298</v>
      </c>
      <c r="H68" s="20">
        <f t="shared" si="19"/>
        <v>1200</v>
      </c>
      <c r="I68" s="21">
        <f t="shared" si="25"/>
        <v>1000</v>
      </c>
      <c r="J68" s="21">
        <f t="shared" si="20"/>
        <v>12000</v>
      </c>
      <c r="K68" s="4">
        <f t="shared" si="21"/>
        <v>4.5454545454545449E-2</v>
      </c>
      <c r="L68" s="4">
        <f t="shared" si="22"/>
        <v>3.7878787878787873E-2</v>
      </c>
      <c r="M68" s="17">
        <f t="shared" si="23"/>
        <v>0.45454545454545447</v>
      </c>
    </row>
    <row r="69" spans="1:13">
      <c r="A69" s="11">
        <f t="shared" si="15"/>
        <v>24.5</v>
      </c>
      <c r="B69" s="20">
        <f t="shared" si="24"/>
        <v>600</v>
      </c>
      <c r="C69" s="21">
        <f t="shared" si="13"/>
        <v>1000</v>
      </c>
      <c r="D69" s="21">
        <f t="shared" si="24"/>
        <v>8000</v>
      </c>
      <c r="E69" s="4">
        <f t="shared" si="16"/>
        <v>2.2263450834879402E-2</v>
      </c>
      <c r="F69" s="4">
        <f t="shared" si="17"/>
        <v>3.7105751391465672E-2</v>
      </c>
      <c r="G69" s="17">
        <f t="shared" si="18"/>
        <v>0.29684601113172537</v>
      </c>
      <c r="H69" s="20">
        <f t="shared" si="19"/>
        <v>1200</v>
      </c>
      <c r="I69" s="21">
        <f t="shared" si="25"/>
        <v>1000</v>
      </c>
      <c r="J69" s="21">
        <f t="shared" si="20"/>
        <v>12000</v>
      </c>
      <c r="K69" s="4">
        <f t="shared" si="21"/>
        <v>4.4526901669758805E-2</v>
      </c>
      <c r="L69" s="4">
        <f t="shared" si="22"/>
        <v>3.7105751391465672E-2</v>
      </c>
      <c r="M69" s="17">
        <f t="shared" si="23"/>
        <v>0.44526901669758806</v>
      </c>
    </row>
    <row r="70" spans="1:13">
      <c r="A70" s="11">
        <f t="shared" si="15"/>
        <v>25</v>
      </c>
      <c r="B70" s="20">
        <f t="shared" si="24"/>
        <v>600</v>
      </c>
      <c r="C70" s="21">
        <f t="shared" si="13"/>
        <v>1000</v>
      </c>
      <c r="D70" s="21">
        <f t="shared" si="24"/>
        <v>8000</v>
      </c>
      <c r="E70" s="4">
        <f t="shared" si="16"/>
        <v>2.1818181818181816E-2</v>
      </c>
      <c r="F70" s="4">
        <f t="shared" si="17"/>
        <v>3.6363636363636362E-2</v>
      </c>
      <c r="G70" s="17">
        <f t="shared" si="18"/>
        <v>0.29090909090909089</v>
      </c>
      <c r="H70" s="20">
        <f t="shared" si="19"/>
        <v>1200</v>
      </c>
      <c r="I70" s="21">
        <f t="shared" si="25"/>
        <v>1000</v>
      </c>
      <c r="J70" s="21">
        <f t="shared" si="20"/>
        <v>12000</v>
      </c>
      <c r="K70" s="4">
        <f t="shared" si="21"/>
        <v>4.3636363636363633E-2</v>
      </c>
      <c r="L70" s="4">
        <f t="shared" si="22"/>
        <v>3.6363636363636362E-2</v>
      </c>
      <c r="M70" s="17">
        <f t="shared" si="23"/>
        <v>0.43636363636363629</v>
      </c>
    </row>
    <row r="71" spans="1:13">
      <c r="A71" s="11">
        <f t="shared" si="15"/>
        <v>25.5</v>
      </c>
      <c r="B71" s="20">
        <f t="shared" si="24"/>
        <v>600</v>
      </c>
      <c r="C71" s="21">
        <f t="shared" si="13"/>
        <v>1000</v>
      </c>
      <c r="D71" s="21">
        <f t="shared" si="24"/>
        <v>8000</v>
      </c>
      <c r="E71" s="4">
        <f t="shared" si="16"/>
        <v>2.1390374331550801E-2</v>
      </c>
      <c r="F71" s="4">
        <f t="shared" si="17"/>
        <v>3.5650623885918005E-2</v>
      </c>
      <c r="G71" s="17">
        <f t="shared" si="18"/>
        <v>0.28520499108734404</v>
      </c>
      <c r="H71" s="20">
        <f t="shared" si="19"/>
        <v>1200</v>
      </c>
      <c r="I71" s="21">
        <f t="shared" si="25"/>
        <v>1000</v>
      </c>
      <c r="J71" s="21">
        <f t="shared" si="20"/>
        <v>12000</v>
      </c>
      <c r="K71" s="4">
        <f t="shared" si="21"/>
        <v>4.2780748663101602E-2</v>
      </c>
      <c r="L71" s="4">
        <f t="shared" si="22"/>
        <v>3.5650623885918005E-2</v>
      </c>
      <c r="M71" s="17">
        <f t="shared" si="23"/>
        <v>0.42780748663101603</v>
      </c>
    </row>
    <row r="72" spans="1:13">
      <c r="A72" s="11">
        <f t="shared" si="15"/>
        <v>26</v>
      </c>
      <c r="B72" s="20">
        <f t="shared" si="24"/>
        <v>600</v>
      </c>
      <c r="C72" s="21">
        <f t="shared" si="13"/>
        <v>1000</v>
      </c>
      <c r="D72" s="21">
        <f t="shared" si="24"/>
        <v>8000</v>
      </c>
      <c r="E72" s="4">
        <f t="shared" si="16"/>
        <v>2.097902097902098E-2</v>
      </c>
      <c r="F72" s="4">
        <f t="shared" si="17"/>
        <v>3.4965034965034968E-2</v>
      </c>
      <c r="G72" s="17">
        <f t="shared" si="18"/>
        <v>0.27972027972027974</v>
      </c>
      <c r="H72" s="20">
        <f t="shared" si="19"/>
        <v>1200</v>
      </c>
      <c r="I72" s="21">
        <f t="shared" si="25"/>
        <v>1000</v>
      </c>
      <c r="J72" s="21">
        <f t="shared" si="20"/>
        <v>12000</v>
      </c>
      <c r="K72" s="4">
        <f t="shared" si="21"/>
        <v>4.195804195804196E-2</v>
      </c>
      <c r="L72" s="4">
        <f t="shared" si="22"/>
        <v>3.4965034965034968E-2</v>
      </c>
      <c r="M72" s="17">
        <f t="shared" si="23"/>
        <v>0.41958041958041958</v>
      </c>
    </row>
    <row r="73" spans="1:13">
      <c r="A73" s="11">
        <f t="shared" si="15"/>
        <v>26.5</v>
      </c>
      <c r="B73" s="20">
        <f t="shared" si="24"/>
        <v>600</v>
      </c>
      <c r="C73" s="21">
        <f t="shared" si="13"/>
        <v>1000</v>
      </c>
      <c r="D73" s="21">
        <f t="shared" si="24"/>
        <v>8000</v>
      </c>
      <c r="E73" s="4">
        <f t="shared" si="16"/>
        <v>2.0583190394511147E-2</v>
      </c>
      <c r="F73" s="4">
        <f t="shared" si="17"/>
        <v>3.4305317324185243E-2</v>
      </c>
      <c r="G73" s="17">
        <f t="shared" si="18"/>
        <v>0.27444253859348194</v>
      </c>
      <c r="H73" s="20">
        <f t="shared" si="19"/>
        <v>1200</v>
      </c>
      <c r="I73" s="21">
        <f t="shared" si="25"/>
        <v>1000</v>
      </c>
      <c r="J73" s="21">
        <f t="shared" si="20"/>
        <v>12000</v>
      </c>
      <c r="K73" s="4">
        <f t="shared" si="21"/>
        <v>4.1166380789022294E-2</v>
      </c>
      <c r="L73" s="4">
        <f t="shared" si="22"/>
        <v>3.4305317324185243E-2</v>
      </c>
      <c r="M73" s="17">
        <f t="shared" si="23"/>
        <v>0.41166380789022294</v>
      </c>
    </row>
    <row r="74" spans="1:13">
      <c r="A74" s="11">
        <f t="shared" si="15"/>
        <v>27</v>
      </c>
      <c r="B74" s="20">
        <f t="shared" si="24"/>
        <v>600</v>
      </c>
      <c r="C74" s="21">
        <f t="shared" si="13"/>
        <v>1000</v>
      </c>
      <c r="D74" s="21">
        <f t="shared" si="24"/>
        <v>8000</v>
      </c>
      <c r="E74" s="4">
        <f t="shared" si="16"/>
        <v>2.02020202020202E-2</v>
      </c>
      <c r="F74" s="4">
        <f t="shared" si="17"/>
        <v>3.3670033670033662E-2</v>
      </c>
      <c r="G74" s="17">
        <f t="shared" si="18"/>
        <v>0.2693602693602693</v>
      </c>
      <c r="H74" s="20">
        <f t="shared" si="19"/>
        <v>1200</v>
      </c>
      <c r="I74" s="21">
        <f t="shared" si="25"/>
        <v>1000</v>
      </c>
      <c r="J74" s="21">
        <f t="shared" si="20"/>
        <v>12000</v>
      </c>
      <c r="K74" s="4">
        <f t="shared" si="21"/>
        <v>4.0404040404040401E-2</v>
      </c>
      <c r="L74" s="4">
        <f t="shared" si="22"/>
        <v>3.3670033670033662E-2</v>
      </c>
      <c r="M74" s="17">
        <f t="shared" si="23"/>
        <v>0.40404040404040398</v>
      </c>
    </row>
    <row r="75" spans="1:13">
      <c r="A75" s="11">
        <f t="shared" si="15"/>
        <v>27.5</v>
      </c>
      <c r="B75" s="20">
        <f t="shared" si="24"/>
        <v>600</v>
      </c>
      <c r="C75" s="21">
        <f t="shared" si="13"/>
        <v>1000</v>
      </c>
      <c r="D75" s="21">
        <f t="shared" si="24"/>
        <v>8000</v>
      </c>
      <c r="E75" s="4">
        <f t="shared" si="16"/>
        <v>1.9834710743801651E-2</v>
      </c>
      <c r="F75" s="4">
        <f t="shared" si="17"/>
        <v>3.3057851239669415E-2</v>
      </c>
      <c r="G75" s="17">
        <f t="shared" si="18"/>
        <v>0.26446280991735532</v>
      </c>
      <c r="H75" s="20">
        <f t="shared" si="19"/>
        <v>1200</v>
      </c>
      <c r="I75" s="21">
        <f t="shared" si="25"/>
        <v>1000</v>
      </c>
      <c r="J75" s="21">
        <f t="shared" si="20"/>
        <v>12000</v>
      </c>
      <c r="K75" s="4">
        <f t="shared" si="21"/>
        <v>3.9669421487603301E-2</v>
      </c>
      <c r="L75" s="4">
        <f t="shared" si="22"/>
        <v>3.3057851239669415E-2</v>
      </c>
      <c r="M75" s="17">
        <f t="shared" si="23"/>
        <v>0.39669421487603301</v>
      </c>
    </row>
    <row r="76" spans="1:13">
      <c r="A76" s="11">
        <f t="shared" si="15"/>
        <v>28</v>
      </c>
      <c r="B76" s="20">
        <f t="shared" si="24"/>
        <v>600</v>
      </c>
      <c r="C76" s="21">
        <f t="shared" si="13"/>
        <v>1000</v>
      </c>
      <c r="D76" s="21">
        <f t="shared" si="24"/>
        <v>8000</v>
      </c>
      <c r="E76" s="4">
        <f t="shared" si="16"/>
        <v>1.9480519480519477E-2</v>
      </c>
      <c r="F76" s="4">
        <f t="shared" si="17"/>
        <v>3.2467532467532464E-2</v>
      </c>
      <c r="G76" s="17">
        <f t="shared" si="18"/>
        <v>0.25974025974025972</v>
      </c>
      <c r="H76" s="20">
        <f t="shared" si="19"/>
        <v>1200</v>
      </c>
      <c r="I76" s="21">
        <f t="shared" si="25"/>
        <v>1000</v>
      </c>
      <c r="J76" s="21">
        <f t="shared" si="20"/>
        <v>12000</v>
      </c>
      <c r="K76" s="4">
        <f t="shared" si="21"/>
        <v>3.8961038961038953E-2</v>
      </c>
      <c r="L76" s="4">
        <f t="shared" si="22"/>
        <v>3.2467532467532464E-2</v>
      </c>
      <c r="M76" s="17">
        <f t="shared" si="23"/>
        <v>0.38961038961038957</v>
      </c>
    </row>
    <row r="77" spans="1:13">
      <c r="A77" s="11">
        <f t="shared" si="15"/>
        <v>28.5</v>
      </c>
      <c r="B77" s="20">
        <f t="shared" si="24"/>
        <v>600</v>
      </c>
      <c r="C77" s="21">
        <f t="shared" si="13"/>
        <v>1000</v>
      </c>
      <c r="D77" s="21">
        <f t="shared" si="24"/>
        <v>8000</v>
      </c>
      <c r="E77" s="4">
        <f t="shared" si="16"/>
        <v>1.9138755980861243E-2</v>
      </c>
      <c r="F77" s="4">
        <f t="shared" si="17"/>
        <v>3.1897926634768738E-2</v>
      </c>
      <c r="G77" s="17">
        <f t="shared" si="18"/>
        <v>0.2551834130781499</v>
      </c>
      <c r="H77" s="20">
        <f t="shared" si="19"/>
        <v>1200</v>
      </c>
      <c r="I77" s="21">
        <f t="shared" si="25"/>
        <v>1000</v>
      </c>
      <c r="J77" s="21">
        <f t="shared" si="20"/>
        <v>12000</v>
      </c>
      <c r="K77" s="4">
        <f t="shared" si="21"/>
        <v>3.8277511961722487E-2</v>
      </c>
      <c r="L77" s="4">
        <f t="shared" si="22"/>
        <v>3.1897926634768738E-2</v>
      </c>
      <c r="M77" s="17">
        <f t="shared" si="23"/>
        <v>0.38277511961722488</v>
      </c>
    </row>
    <row r="78" spans="1:13">
      <c r="A78" s="11">
        <f t="shared" si="15"/>
        <v>29</v>
      </c>
      <c r="B78" s="20">
        <f t="shared" si="24"/>
        <v>600</v>
      </c>
      <c r="C78" s="21">
        <f t="shared" si="13"/>
        <v>1000</v>
      </c>
      <c r="D78" s="21">
        <f t="shared" si="24"/>
        <v>8000</v>
      </c>
      <c r="E78" s="4">
        <f t="shared" si="16"/>
        <v>1.8808777429467082E-2</v>
      </c>
      <c r="F78" s="4">
        <f t="shared" si="17"/>
        <v>3.1347962382445138E-2</v>
      </c>
      <c r="G78" s="17">
        <f t="shared" si="18"/>
        <v>0.2507836990595611</v>
      </c>
      <c r="H78" s="20">
        <f t="shared" si="19"/>
        <v>1200</v>
      </c>
      <c r="I78" s="21">
        <f t="shared" si="25"/>
        <v>1000</v>
      </c>
      <c r="J78" s="21">
        <f t="shared" si="20"/>
        <v>12000</v>
      </c>
      <c r="K78" s="4">
        <f t="shared" si="21"/>
        <v>3.7617554858934164E-2</v>
      </c>
      <c r="L78" s="4">
        <f t="shared" si="22"/>
        <v>3.1347962382445138E-2</v>
      </c>
      <c r="M78" s="17">
        <f t="shared" si="23"/>
        <v>0.37617554858934166</v>
      </c>
    </row>
    <row r="79" spans="1:13">
      <c r="A79" s="11">
        <f t="shared" si="15"/>
        <v>29.5</v>
      </c>
      <c r="B79" s="20">
        <f t="shared" si="24"/>
        <v>600</v>
      </c>
      <c r="C79" s="21">
        <f t="shared" si="13"/>
        <v>1000</v>
      </c>
      <c r="D79" s="21">
        <f t="shared" si="24"/>
        <v>8000</v>
      </c>
      <c r="E79" s="4">
        <f t="shared" si="16"/>
        <v>1.8489984591679505E-2</v>
      </c>
      <c r="F79" s="4">
        <f t="shared" si="17"/>
        <v>3.0816640986132508E-2</v>
      </c>
      <c r="G79" s="17">
        <f t="shared" si="18"/>
        <v>0.24653312788906007</v>
      </c>
      <c r="H79" s="20">
        <f t="shared" si="19"/>
        <v>1200</v>
      </c>
      <c r="I79" s="21">
        <f t="shared" si="25"/>
        <v>1000</v>
      </c>
      <c r="J79" s="21">
        <f t="shared" si="20"/>
        <v>12000</v>
      </c>
      <c r="K79" s="4">
        <f t="shared" si="21"/>
        <v>3.697996918335901E-2</v>
      </c>
      <c r="L79" s="4">
        <f t="shared" si="22"/>
        <v>3.0816640986132508E-2</v>
      </c>
      <c r="M79" s="17">
        <f t="shared" si="23"/>
        <v>0.36979969183359007</v>
      </c>
    </row>
    <row r="80" spans="1:13">
      <c r="A80" s="11">
        <f t="shared" si="15"/>
        <v>30</v>
      </c>
      <c r="B80" s="20">
        <f t="shared" si="24"/>
        <v>600</v>
      </c>
      <c r="C80" s="21">
        <f t="shared" si="13"/>
        <v>1000</v>
      </c>
      <c r="D80" s="21">
        <f t="shared" si="24"/>
        <v>8000</v>
      </c>
      <c r="E80" s="4">
        <f t="shared" si="16"/>
        <v>1.8181818181818181E-2</v>
      </c>
      <c r="F80" s="4">
        <f t="shared" si="17"/>
        <v>3.0303030303030304E-2</v>
      </c>
      <c r="G80" s="17">
        <f t="shared" si="18"/>
        <v>0.24242424242424243</v>
      </c>
      <c r="H80" s="20">
        <f t="shared" si="19"/>
        <v>1200</v>
      </c>
      <c r="I80" s="21">
        <f t="shared" si="25"/>
        <v>1000</v>
      </c>
      <c r="J80" s="21">
        <f t="shared" si="20"/>
        <v>12000</v>
      </c>
      <c r="K80" s="4">
        <f t="shared" si="21"/>
        <v>3.6363636363636362E-2</v>
      </c>
      <c r="L80" s="4">
        <f t="shared" si="22"/>
        <v>3.0303030303030304E-2</v>
      </c>
      <c r="M80" s="17">
        <f t="shared" si="23"/>
        <v>0.36363636363636365</v>
      </c>
    </row>
    <row r="81" spans="1:13">
      <c r="A81" s="11">
        <f t="shared" si="15"/>
        <v>30.5</v>
      </c>
      <c r="B81" s="20">
        <f t="shared" si="24"/>
        <v>600</v>
      </c>
      <c r="C81" s="21">
        <f t="shared" si="13"/>
        <v>1000</v>
      </c>
      <c r="D81" s="21">
        <f t="shared" si="24"/>
        <v>8000</v>
      </c>
      <c r="E81" s="4">
        <f t="shared" si="16"/>
        <v>1.7883755588673618E-2</v>
      </c>
      <c r="F81" s="4">
        <f t="shared" si="17"/>
        <v>2.9806259314456029E-2</v>
      </c>
      <c r="G81" s="17">
        <f t="shared" si="18"/>
        <v>0.23845007451564823</v>
      </c>
      <c r="H81" s="20">
        <f t="shared" si="19"/>
        <v>1200</v>
      </c>
      <c r="I81" s="21">
        <f t="shared" si="25"/>
        <v>1000</v>
      </c>
      <c r="J81" s="21">
        <f t="shared" si="20"/>
        <v>12000</v>
      </c>
      <c r="K81" s="4">
        <f t="shared" si="21"/>
        <v>3.5767511177347236E-2</v>
      </c>
      <c r="L81" s="4">
        <f t="shared" si="22"/>
        <v>2.9806259314456029E-2</v>
      </c>
      <c r="M81" s="17">
        <f t="shared" si="23"/>
        <v>0.35767511177347233</v>
      </c>
    </row>
    <row r="82" spans="1:13">
      <c r="A82" s="11">
        <f t="shared" si="15"/>
        <v>31</v>
      </c>
      <c r="B82" s="20">
        <f t="shared" si="24"/>
        <v>600</v>
      </c>
      <c r="C82" s="21">
        <f t="shared" si="13"/>
        <v>1000</v>
      </c>
      <c r="D82" s="21">
        <f t="shared" si="24"/>
        <v>8000</v>
      </c>
      <c r="E82" s="4">
        <f t="shared" si="16"/>
        <v>1.7595307917888565E-2</v>
      </c>
      <c r="F82" s="4">
        <f t="shared" si="17"/>
        <v>2.932551319648094E-2</v>
      </c>
      <c r="G82" s="17">
        <f t="shared" si="18"/>
        <v>0.23460410557184752</v>
      </c>
      <c r="H82" s="20">
        <f t="shared" si="19"/>
        <v>1200</v>
      </c>
      <c r="I82" s="21">
        <f t="shared" si="25"/>
        <v>1000</v>
      </c>
      <c r="J82" s="21">
        <f t="shared" si="20"/>
        <v>12000</v>
      </c>
      <c r="K82" s="4">
        <f t="shared" si="21"/>
        <v>3.519061583577713E-2</v>
      </c>
      <c r="L82" s="4">
        <f t="shared" si="22"/>
        <v>2.932551319648094E-2</v>
      </c>
      <c r="M82" s="17">
        <f t="shared" si="23"/>
        <v>0.35190615835777128</v>
      </c>
    </row>
    <row r="83" spans="1:13">
      <c r="A83" s="11">
        <f t="shared" si="15"/>
        <v>31.5</v>
      </c>
      <c r="B83" s="20">
        <f t="shared" si="24"/>
        <v>600</v>
      </c>
      <c r="C83" s="21">
        <f t="shared" si="13"/>
        <v>1000</v>
      </c>
      <c r="D83" s="21">
        <f t="shared" si="24"/>
        <v>8000</v>
      </c>
      <c r="E83" s="4">
        <f t="shared" si="16"/>
        <v>1.7316017316017313E-2</v>
      </c>
      <c r="F83" s="4">
        <f t="shared" si="17"/>
        <v>2.8860028860028853E-2</v>
      </c>
      <c r="G83" s="17">
        <f t="shared" si="18"/>
        <v>0.23088023088023082</v>
      </c>
      <c r="H83" s="20">
        <f t="shared" si="19"/>
        <v>1200</v>
      </c>
      <c r="I83" s="21">
        <f t="shared" si="25"/>
        <v>1000</v>
      </c>
      <c r="J83" s="21">
        <f t="shared" si="20"/>
        <v>12000</v>
      </c>
      <c r="K83" s="4">
        <f t="shared" si="21"/>
        <v>3.4632034632034625E-2</v>
      </c>
      <c r="L83" s="4">
        <f t="shared" si="22"/>
        <v>2.8860028860028853E-2</v>
      </c>
      <c r="M83" s="17">
        <f t="shared" si="23"/>
        <v>0.34632034632034625</v>
      </c>
    </row>
    <row r="84" spans="1:13">
      <c r="A84" s="11">
        <f t="shared" si="15"/>
        <v>32</v>
      </c>
      <c r="B84" s="20">
        <f t="shared" si="24"/>
        <v>600</v>
      </c>
      <c r="C84" s="21">
        <f t="shared" si="13"/>
        <v>1000</v>
      </c>
      <c r="D84" s="21">
        <f t="shared" si="24"/>
        <v>8000</v>
      </c>
      <c r="E84" s="4">
        <f t="shared" si="16"/>
        <v>1.7045454545454544E-2</v>
      </c>
      <c r="F84" s="4">
        <f t="shared" si="17"/>
        <v>2.8409090909090908E-2</v>
      </c>
      <c r="G84" s="17">
        <f t="shared" si="18"/>
        <v>0.22727272727272727</v>
      </c>
      <c r="H84" s="20">
        <f t="shared" si="19"/>
        <v>1200</v>
      </c>
      <c r="I84" s="21">
        <f t="shared" si="25"/>
        <v>1000</v>
      </c>
      <c r="J84" s="21">
        <f t="shared" si="20"/>
        <v>12000</v>
      </c>
      <c r="K84" s="4">
        <f t="shared" si="21"/>
        <v>3.4090909090909088E-2</v>
      </c>
      <c r="L84" s="4">
        <f t="shared" si="22"/>
        <v>2.8409090909090908E-2</v>
      </c>
      <c r="M84" s="17">
        <f t="shared" si="23"/>
        <v>0.34090909090909088</v>
      </c>
    </row>
    <row r="85" spans="1:13">
      <c r="A85" s="11">
        <f t="shared" si="15"/>
        <v>32.5</v>
      </c>
      <c r="B85" s="20">
        <f t="shared" si="24"/>
        <v>600</v>
      </c>
      <c r="C85" s="21">
        <f t="shared" si="13"/>
        <v>1000</v>
      </c>
      <c r="D85" s="21">
        <f t="shared" si="24"/>
        <v>8000</v>
      </c>
      <c r="E85" s="4">
        <f t="shared" ref="E85:E120" si="26">B85/($B$4*$A85*1000)</f>
        <v>1.6783216783216783E-2</v>
      </c>
      <c r="F85" s="4">
        <f t="shared" ref="F85:F120" si="27">C85/($B$4*$A85*1000)</f>
        <v>2.7972027972027972E-2</v>
      </c>
      <c r="G85" s="17">
        <f t="shared" ref="G85:G120" si="28">D85/($B$4*$A85*1000)</f>
        <v>0.22377622377622378</v>
      </c>
      <c r="H85" s="20">
        <f t="shared" ref="H85:H120" si="29">IF($A85&lt;1,0,MIN(MIN(B$7*B$14,B$13)*B$15,$A85*$B$4*1000))</f>
        <v>1200</v>
      </c>
      <c r="I85" s="21">
        <f t="shared" si="25"/>
        <v>1000</v>
      </c>
      <c r="J85" s="21">
        <f t="shared" ref="J85:J120" si="30">IF($A85&lt;1,0,MIN(MIN(D$7*D$14,D$13)*D$15,$A85*$B$4*1000))</f>
        <v>12000</v>
      </c>
      <c r="K85" s="4">
        <f t="shared" ref="K85:K120" si="31">H85/($B$4*$A85*1000)</f>
        <v>3.3566433566433566E-2</v>
      </c>
      <c r="L85" s="4">
        <f t="shared" ref="L85:L120" si="32">I85/($B$4*$A85*1000)</f>
        <v>2.7972027972027972E-2</v>
      </c>
      <c r="M85" s="17">
        <f t="shared" ref="M85:M120" si="33">J85/($B$4*$A85*1000)</f>
        <v>0.33566433566433568</v>
      </c>
    </row>
    <row r="86" spans="1:13">
      <c r="A86" s="11">
        <f t="shared" si="15"/>
        <v>33</v>
      </c>
      <c r="B86" s="20">
        <f t="shared" ref="B86:D120" si="34">IF($A86&lt;1,0,MIN(MIN(B$7*B$10,B$9)*B$11,$A86*$B$4*1000))</f>
        <v>600</v>
      </c>
      <c r="C86" s="21">
        <f t="shared" ref="C86:C120" si="35">IF($A86&lt;0,0,MIN(MIN(C$7*C$10,C$9)*C$11,$A86*$B$4*1000))</f>
        <v>1000</v>
      </c>
      <c r="D86" s="21">
        <f t="shared" si="34"/>
        <v>8000</v>
      </c>
      <c r="E86" s="4">
        <f t="shared" si="26"/>
        <v>1.6528925619834708E-2</v>
      </c>
      <c r="F86" s="4">
        <f t="shared" si="27"/>
        <v>2.7548209366391178E-2</v>
      </c>
      <c r="G86" s="17">
        <f t="shared" si="28"/>
        <v>0.22038567493112943</v>
      </c>
      <c r="H86" s="20">
        <f t="shared" si="29"/>
        <v>1200</v>
      </c>
      <c r="I86" s="21">
        <f t="shared" ref="I86:I120" si="36">IF($A86&lt;1,0,MIN(MIN(C$7*C$14,C$13)*C$15,$A86*$B$4*1000))</f>
        <v>1000</v>
      </c>
      <c r="J86" s="21">
        <f t="shared" si="30"/>
        <v>12000</v>
      </c>
      <c r="K86" s="4">
        <f t="shared" si="31"/>
        <v>3.3057851239669415E-2</v>
      </c>
      <c r="L86" s="4">
        <f t="shared" si="32"/>
        <v>2.7548209366391178E-2</v>
      </c>
      <c r="M86" s="17">
        <f t="shared" si="33"/>
        <v>0.33057851239669417</v>
      </c>
    </row>
    <row r="87" spans="1:13">
      <c r="A87" s="11">
        <f t="shared" ref="A87:A120" si="37">A86+0.5</f>
        <v>33.5</v>
      </c>
      <c r="B87" s="20">
        <f t="shared" si="34"/>
        <v>600</v>
      </c>
      <c r="C87" s="21">
        <f t="shared" si="35"/>
        <v>1000</v>
      </c>
      <c r="D87" s="21">
        <f t="shared" si="34"/>
        <v>8000</v>
      </c>
      <c r="E87" s="4">
        <f t="shared" si="26"/>
        <v>1.6282225237449117E-2</v>
      </c>
      <c r="F87" s="4">
        <f t="shared" si="27"/>
        <v>2.7137042062415198E-2</v>
      </c>
      <c r="G87" s="17">
        <f t="shared" si="28"/>
        <v>0.21709633649932158</v>
      </c>
      <c r="H87" s="20">
        <f t="shared" si="29"/>
        <v>1200</v>
      </c>
      <c r="I87" s="21">
        <f t="shared" si="36"/>
        <v>1000</v>
      </c>
      <c r="J87" s="21">
        <f t="shared" si="30"/>
        <v>12000</v>
      </c>
      <c r="K87" s="4">
        <f t="shared" si="31"/>
        <v>3.2564450474898234E-2</v>
      </c>
      <c r="L87" s="4">
        <f t="shared" si="32"/>
        <v>2.7137042062415198E-2</v>
      </c>
      <c r="M87" s="17">
        <f t="shared" si="33"/>
        <v>0.32564450474898238</v>
      </c>
    </row>
    <row r="88" spans="1:13">
      <c r="A88" s="11">
        <f t="shared" si="37"/>
        <v>34</v>
      </c>
      <c r="B88" s="20">
        <f t="shared" si="34"/>
        <v>600</v>
      </c>
      <c r="C88" s="21">
        <f t="shared" si="35"/>
        <v>1000</v>
      </c>
      <c r="D88" s="21">
        <f t="shared" si="34"/>
        <v>8000</v>
      </c>
      <c r="E88" s="4">
        <f t="shared" si="26"/>
        <v>1.60427807486631E-2</v>
      </c>
      <c r="F88" s="4">
        <f t="shared" si="27"/>
        <v>2.6737967914438499E-2</v>
      </c>
      <c r="G88" s="17">
        <f t="shared" si="28"/>
        <v>0.21390374331550799</v>
      </c>
      <c r="H88" s="20">
        <f t="shared" si="29"/>
        <v>1200</v>
      </c>
      <c r="I88" s="21">
        <f t="shared" si="36"/>
        <v>1000</v>
      </c>
      <c r="J88" s="21">
        <f t="shared" si="30"/>
        <v>12000</v>
      </c>
      <c r="K88" s="4">
        <f t="shared" si="31"/>
        <v>3.20855614973262E-2</v>
      </c>
      <c r="L88" s="4">
        <f t="shared" si="32"/>
        <v>2.6737967914438499E-2</v>
      </c>
      <c r="M88" s="17">
        <f t="shared" si="33"/>
        <v>0.32085561497326198</v>
      </c>
    </row>
    <row r="89" spans="1:13">
      <c r="A89" s="11">
        <f t="shared" si="37"/>
        <v>34.5</v>
      </c>
      <c r="B89" s="20">
        <f t="shared" si="34"/>
        <v>600</v>
      </c>
      <c r="C89" s="21">
        <f t="shared" si="35"/>
        <v>1000</v>
      </c>
      <c r="D89" s="21">
        <f t="shared" si="34"/>
        <v>8000</v>
      </c>
      <c r="E89" s="4">
        <f t="shared" si="26"/>
        <v>1.5810276679841896E-2</v>
      </c>
      <c r="F89" s="4">
        <f t="shared" si="27"/>
        <v>2.6350461133069828E-2</v>
      </c>
      <c r="G89" s="17">
        <f t="shared" si="28"/>
        <v>0.21080368906455862</v>
      </c>
      <c r="H89" s="20">
        <f t="shared" si="29"/>
        <v>1200</v>
      </c>
      <c r="I89" s="21">
        <f t="shared" si="36"/>
        <v>1000</v>
      </c>
      <c r="J89" s="21">
        <f t="shared" si="30"/>
        <v>12000</v>
      </c>
      <c r="K89" s="4">
        <f t="shared" si="31"/>
        <v>3.1620553359683792E-2</v>
      </c>
      <c r="L89" s="4">
        <f t="shared" si="32"/>
        <v>2.6350461133069828E-2</v>
      </c>
      <c r="M89" s="17">
        <f t="shared" si="33"/>
        <v>0.31620553359683795</v>
      </c>
    </row>
    <row r="90" spans="1:13">
      <c r="A90" s="11">
        <f t="shared" si="37"/>
        <v>35</v>
      </c>
      <c r="B90" s="20">
        <f t="shared" si="34"/>
        <v>600</v>
      </c>
      <c r="C90" s="21">
        <f t="shared" si="35"/>
        <v>1000</v>
      </c>
      <c r="D90" s="21">
        <f t="shared" si="34"/>
        <v>8000</v>
      </c>
      <c r="E90" s="4">
        <f t="shared" si="26"/>
        <v>1.5584415584415584E-2</v>
      </c>
      <c r="F90" s="4">
        <f t="shared" si="27"/>
        <v>2.5974025974025976E-2</v>
      </c>
      <c r="G90" s="17">
        <f t="shared" si="28"/>
        <v>0.20779220779220781</v>
      </c>
      <c r="H90" s="20">
        <f t="shared" si="29"/>
        <v>1200</v>
      </c>
      <c r="I90" s="21">
        <f t="shared" si="36"/>
        <v>1000</v>
      </c>
      <c r="J90" s="21">
        <f t="shared" si="30"/>
        <v>12000</v>
      </c>
      <c r="K90" s="4">
        <f t="shared" si="31"/>
        <v>3.1168831168831169E-2</v>
      </c>
      <c r="L90" s="4">
        <f t="shared" si="32"/>
        <v>2.5974025974025976E-2</v>
      </c>
      <c r="M90" s="17">
        <f t="shared" si="33"/>
        <v>0.31168831168831168</v>
      </c>
    </row>
    <row r="91" spans="1:13">
      <c r="A91" s="11">
        <f t="shared" si="37"/>
        <v>35.5</v>
      </c>
      <c r="B91" s="20">
        <f t="shared" si="34"/>
        <v>600</v>
      </c>
      <c r="C91" s="21">
        <f t="shared" si="35"/>
        <v>1000</v>
      </c>
      <c r="D91" s="21">
        <f t="shared" si="34"/>
        <v>8000</v>
      </c>
      <c r="E91" s="4">
        <f t="shared" si="26"/>
        <v>1.5364916773367475E-2</v>
      </c>
      <c r="F91" s="4">
        <f t="shared" si="27"/>
        <v>2.5608194622279125E-2</v>
      </c>
      <c r="G91" s="17">
        <f t="shared" si="28"/>
        <v>0.204865556978233</v>
      </c>
      <c r="H91" s="20">
        <f t="shared" si="29"/>
        <v>1200</v>
      </c>
      <c r="I91" s="21">
        <f t="shared" si="36"/>
        <v>1000</v>
      </c>
      <c r="J91" s="21">
        <f t="shared" si="30"/>
        <v>12000</v>
      </c>
      <c r="K91" s="4">
        <f t="shared" si="31"/>
        <v>3.0729833546734951E-2</v>
      </c>
      <c r="L91" s="4">
        <f t="shared" si="32"/>
        <v>2.5608194622279125E-2</v>
      </c>
      <c r="M91" s="17">
        <f t="shared" si="33"/>
        <v>0.30729833546734947</v>
      </c>
    </row>
    <row r="92" spans="1:13">
      <c r="A92" s="11">
        <f t="shared" si="37"/>
        <v>36</v>
      </c>
      <c r="B92" s="20">
        <f t="shared" si="34"/>
        <v>600</v>
      </c>
      <c r="C92" s="21">
        <f t="shared" si="35"/>
        <v>1000</v>
      </c>
      <c r="D92" s="21">
        <f t="shared" si="34"/>
        <v>8000</v>
      </c>
      <c r="E92" s="4">
        <f t="shared" si="26"/>
        <v>1.5151515151515152E-2</v>
      </c>
      <c r="F92" s="4">
        <f t="shared" si="27"/>
        <v>2.5252525252525252E-2</v>
      </c>
      <c r="G92" s="17">
        <f t="shared" si="28"/>
        <v>0.20202020202020202</v>
      </c>
      <c r="H92" s="20">
        <f t="shared" si="29"/>
        <v>1200</v>
      </c>
      <c r="I92" s="21">
        <f t="shared" si="36"/>
        <v>1000</v>
      </c>
      <c r="J92" s="21">
        <f t="shared" si="30"/>
        <v>12000</v>
      </c>
      <c r="K92" s="4">
        <f t="shared" si="31"/>
        <v>3.0303030303030304E-2</v>
      </c>
      <c r="L92" s="4">
        <f t="shared" si="32"/>
        <v>2.5252525252525252E-2</v>
      </c>
      <c r="M92" s="17">
        <f t="shared" si="33"/>
        <v>0.30303030303030304</v>
      </c>
    </row>
    <row r="93" spans="1:13">
      <c r="A93" s="11">
        <f t="shared" si="37"/>
        <v>36.5</v>
      </c>
      <c r="B93" s="20">
        <f t="shared" si="34"/>
        <v>600</v>
      </c>
      <c r="C93" s="21">
        <f t="shared" si="35"/>
        <v>1000</v>
      </c>
      <c r="D93" s="21">
        <f t="shared" si="34"/>
        <v>8000</v>
      </c>
      <c r="E93" s="4">
        <f t="shared" si="26"/>
        <v>1.4943960149439599E-2</v>
      </c>
      <c r="F93" s="4">
        <f t="shared" si="27"/>
        <v>2.4906600249065998E-2</v>
      </c>
      <c r="G93" s="17">
        <f t="shared" si="28"/>
        <v>0.19925280199252798</v>
      </c>
      <c r="H93" s="20">
        <f t="shared" si="29"/>
        <v>1200</v>
      </c>
      <c r="I93" s="21">
        <f t="shared" si="36"/>
        <v>1000</v>
      </c>
      <c r="J93" s="21">
        <f t="shared" si="30"/>
        <v>12000</v>
      </c>
      <c r="K93" s="4">
        <f t="shared" si="31"/>
        <v>2.9887920298879198E-2</v>
      </c>
      <c r="L93" s="4">
        <f t="shared" si="32"/>
        <v>2.4906600249065998E-2</v>
      </c>
      <c r="M93" s="17">
        <f t="shared" si="33"/>
        <v>0.298879202988792</v>
      </c>
    </row>
    <row r="94" spans="1:13">
      <c r="A94" s="11">
        <f t="shared" si="37"/>
        <v>37</v>
      </c>
      <c r="B94" s="20">
        <f t="shared" si="34"/>
        <v>600</v>
      </c>
      <c r="C94" s="21">
        <f t="shared" si="35"/>
        <v>1000</v>
      </c>
      <c r="D94" s="21">
        <f t="shared" si="34"/>
        <v>8000</v>
      </c>
      <c r="E94" s="4">
        <f t="shared" si="26"/>
        <v>1.4742014742014743E-2</v>
      </c>
      <c r="F94" s="4">
        <f t="shared" si="27"/>
        <v>2.4570024570024569E-2</v>
      </c>
      <c r="G94" s="17">
        <f t="shared" si="28"/>
        <v>0.19656019656019655</v>
      </c>
      <c r="H94" s="20">
        <f t="shared" si="29"/>
        <v>1200</v>
      </c>
      <c r="I94" s="21">
        <f t="shared" si="36"/>
        <v>1000</v>
      </c>
      <c r="J94" s="21">
        <f t="shared" si="30"/>
        <v>12000</v>
      </c>
      <c r="K94" s="4">
        <f t="shared" si="31"/>
        <v>2.9484029484029485E-2</v>
      </c>
      <c r="L94" s="4">
        <f t="shared" si="32"/>
        <v>2.4570024570024569E-2</v>
      </c>
      <c r="M94" s="17">
        <f t="shared" si="33"/>
        <v>0.29484029484029484</v>
      </c>
    </row>
    <row r="95" spans="1:13">
      <c r="A95" s="11">
        <f t="shared" si="37"/>
        <v>37.5</v>
      </c>
      <c r="B95" s="20">
        <f t="shared" si="34"/>
        <v>600</v>
      </c>
      <c r="C95" s="21">
        <f t="shared" si="35"/>
        <v>1000</v>
      </c>
      <c r="D95" s="21">
        <f t="shared" si="34"/>
        <v>8000</v>
      </c>
      <c r="E95" s="4">
        <f t="shared" si="26"/>
        <v>1.4545454545454545E-2</v>
      </c>
      <c r="F95" s="4">
        <f t="shared" si="27"/>
        <v>2.4242424242424242E-2</v>
      </c>
      <c r="G95" s="17">
        <f t="shared" si="28"/>
        <v>0.19393939393939394</v>
      </c>
      <c r="H95" s="20">
        <f t="shared" si="29"/>
        <v>1200</v>
      </c>
      <c r="I95" s="21">
        <f t="shared" si="36"/>
        <v>1000</v>
      </c>
      <c r="J95" s="21">
        <f t="shared" si="30"/>
        <v>12000</v>
      </c>
      <c r="K95" s="4">
        <f t="shared" si="31"/>
        <v>2.9090909090909091E-2</v>
      </c>
      <c r="L95" s="4">
        <f t="shared" si="32"/>
        <v>2.4242424242424242E-2</v>
      </c>
      <c r="M95" s="17">
        <f t="shared" si="33"/>
        <v>0.29090909090909089</v>
      </c>
    </row>
    <row r="96" spans="1:13">
      <c r="A96" s="11">
        <f t="shared" si="37"/>
        <v>38</v>
      </c>
      <c r="B96" s="20">
        <f t="shared" si="34"/>
        <v>600</v>
      </c>
      <c r="C96" s="21">
        <f t="shared" si="35"/>
        <v>1000</v>
      </c>
      <c r="D96" s="21">
        <f t="shared" si="34"/>
        <v>8000</v>
      </c>
      <c r="E96" s="4">
        <f t="shared" si="26"/>
        <v>1.435406698564593E-2</v>
      </c>
      <c r="F96" s="4">
        <f t="shared" si="27"/>
        <v>2.3923444976076551E-2</v>
      </c>
      <c r="G96" s="17">
        <f t="shared" si="28"/>
        <v>0.19138755980861241</v>
      </c>
      <c r="H96" s="20">
        <f t="shared" si="29"/>
        <v>1200</v>
      </c>
      <c r="I96" s="21">
        <f t="shared" si="36"/>
        <v>1000</v>
      </c>
      <c r="J96" s="21">
        <f t="shared" si="30"/>
        <v>12000</v>
      </c>
      <c r="K96" s="4">
        <f t="shared" si="31"/>
        <v>2.870813397129186E-2</v>
      </c>
      <c r="L96" s="4">
        <f t="shared" si="32"/>
        <v>2.3923444976076551E-2</v>
      </c>
      <c r="M96" s="17">
        <f t="shared" si="33"/>
        <v>0.2870813397129186</v>
      </c>
    </row>
    <row r="97" spans="1:13">
      <c r="A97" s="11">
        <f t="shared" si="37"/>
        <v>38.5</v>
      </c>
      <c r="B97" s="20">
        <f t="shared" si="34"/>
        <v>600</v>
      </c>
      <c r="C97" s="21">
        <f t="shared" si="35"/>
        <v>1000</v>
      </c>
      <c r="D97" s="21">
        <f t="shared" si="34"/>
        <v>8000</v>
      </c>
      <c r="E97" s="4">
        <f t="shared" si="26"/>
        <v>1.4167650531286895E-2</v>
      </c>
      <c r="F97" s="4">
        <f t="shared" si="27"/>
        <v>2.3612750885478158E-2</v>
      </c>
      <c r="G97" s="17">
        <f t="shared" si="28"/>
        <v>0.18890200708382526</v>
      </c>
      <c r="H97" s="20">
        <f t="shared" si="29"/>
        <v>1200</v>
      </c>
      <c r="I97" s="21">
        <f t="shared" si="36"/>
        <v>1000</v>
      </c>
      <c r="J97" s="21">
        <f t="shared" si="30"/>
        <v>12000</v>
      </c>
      <c r="K97" s="4">
        <f t="shared" si="31"/>
        <v>2.833530106257379E-2</v>
      </c>
      <c r="L97" s="4">
        <f t="shared" si="32"/>
        <v>2.3612750885478158E-2</v>
      </c>
      <c r="M97" s="17">
        <f t="shared" si="33"/>
        <v>0.28335301062573792</v>
      </c>
    </row>
    <row r="98" spans="1:13">
      <c r="A98" s="11">
        <f t="shared" si="37"/>
        <v>39</v>
      </c>
      <c r="B98" s="20">
        <f t="shared" si="34"/>
        <v>600</v>
      </c>
      <c r="C98" s="21">
        <f t="shared" si="35"/>
        <v>1000</v>
      </c>
      <c r="D98" s="21">
        <f t="shared" si="34"/>
        <v>8000</v>
      </c>
      <c r="E98" s="4">
        <f t="shared" si="26"/>
        <v>1.3986013986013984E-2</v>
      </c>
      <c r="F98" s="4">
        <f t="shared" si="27"/>
        <v>2.3310023310023305E-2</v>
      </c>
      <c r="G98" s="17">
        <f t="shared" si="28"/>
        <v>0.18648018648018644</v>
      </c>
      <c r="H98" s="20">
        <f t="shared" si="29"/>
        <v>1200</v>
      </c>
      <c r="I98" s="21">
        <f t="shared" si="36"/>
        <v>1000</v>
      </c>
      <c r="J98" s="21">
        <f t="shared" si="30"/>
        <v>12000</v>
      </c>
      <c r="K98" s="4">
        <f t="shared" si="31"/>
        <v>2.7972027972027969E-2</v>
      </c>
      <c r="L98" s="4">
        <f t="shared" si="32"/>
        <v>2.3310023310023305E-2</v>
      </c>
      <c r="M98" s="17">
        <f t="shared" si="33"/>
        <v>0.27972027972027969</v>
      </c>
    </row>
    <row r="99" spans="1:13">
      <c r="A99" s="11">
        <f t="shared" si="37"/>
        <v>39.5</v>
      </c>
      <c r="B99" s="20">
        <f t="shared" si="34"/>
        <v>600</v>
      </c>
      <c r="C99" s="21">
        <f t="shared" si="35"/>
        <v>1000</v>
      </c>
      <c r="D99" s="21">
        <f t="shared" si="34"/>
        <v>8000</v>
      </c>
      <c r="E99" s="4">
        <f t="shared" si="26"/>
        <v>1.3808975834292289E-2</v>
      </c>
      <c r="F99" s="4">
        <f t="shared" si="27"/>
        <v>2.3014959723820484E-2</v>
      </c>
      <c r="G99" s="17">
        <f t="shared" si="28"/>
        <v>0.18411967779056387</v>
      </c>
      <c r="H99" s="20">
        <f t="shared" si="29"/>
        <v>1200</v>
      </c>
      <c r="I99" s="21">
        <f t="shared" si="36"/>
        <v>1000</v>
      </c>
      <c r="J99" s="21">
        <f t="shared" si="30"/>
        <v>12000</v>
      </c>
      <c r="K99" s="4">
        <f t="shared" si="31"/>
        <v>2.7617951668584578E-2</v>
      </c>
      <c r="L99" s="4">
        <f t="shared" si="32"/>
        <v>2.3014959723820484E-2</v>
      </c>
      <c r="M99" s="17">
        <f t="shared" si="33"/>
        <v>0.27617951668584578</v>
      </c>
    </row>
    <row r="100" spans="1:13">
      <c r="A100" s="11">
        <f t="shared" si="37"/>
        <v>40</v>
      </c>
      <c r="B100" s="20">
        <f t="shared" si="34"/>
        <v>600</v>
      </c>
      <c r="C100" s="21">
        <f t="shared" si="35"/>
        <v>1000</v>
      </c>
      <c r="D100" s="21">
        <f t="shared" si="34"/>
        <v>8000</v>
      </c>
      <c r="E100" s="4">
        <f t="shared" si="26"/>
        <v>1.3636363636363636E-2</v>
      </c>
      <c r="F100" s="4">
        <f t="shared" si="27"/>
        <v>2.2727272727272728E-2</v>
      </c>
      <c r="G100" s="17">
        <f t="shared" si="28"/>
        <v>0.18181818181818182</v>
      </c>
      <c r="H100" s="20">
        <f t="shared" si="29"/>
        <v>1200</v>
      </c>
      <c r="I100" s="21">
        <f t="shared" si="36"/>
        <v>1000</v>
      </c>
      <c r="J100" s="21">
        <f t="shared" si="30"/>
        <v>12000</v>
      </c>
      <c r="K100" s="4">
        <f t="shared" si="31"/>
        <v>2.7272727272727271E-2</v>
      </c>
      <c r="L100" s="4">
        <f t="shared" si="32"/>
        <v>2.2727272727272728E-2</v>
      </c>
      <c r="M100" s="17">
        <f t="shared" si="33"/>
        <v>0.27272727272727271</v>
      </c>
    </row>
    <row r="101" spans="1:13">
      <c r="A101" s="11">
        <f t="shared" si="37"/>
        <v>40.5</v>
      </c>
      <c r="B101" s="20">
        <f t="shared" si="34"/>
        <v>600</v>
      </c>
      <c r="C101" s="21">
        <f t="shared" si="35"/>
        <v>1000</v>
      </c>
      <c r="D101" s="21">
        <f t="shared" si="34"/>
        <v>8000</v>
      </c>
      <c r="E101" s="4">
        <f t="shared" si="26"/>
        <v>1.3468013468013466E-2</v>
      </c>
      <c r="F101" s="4">
        <f t="shared" si="27"/>
        <v>2.2446689113355775E-2</v>
      </c>
      <c r="G101" s="17">
        <f t="shared" si="28"/>
        <v>0.1795735129068462</v>
      </c>
      <c r="H101" s="20">
        <f t="shared" si="29"/>
        <v>1200</v>
      </c>
      <c r="I101" s="21">
        <f t="shared" si="36"/>
        <v>1000</v>
      </c>
      <c r="J101" s="21">
        <f t="shared" si="30"/>
        <v>12000</v>
      </c>
      <c r="K101" s="4">
        <f t="shared" si="31"/>
        <v>2.6936026936026931E-2</v>
      </c>
      <c r="L101" s="4">
        <f t="shared" si="32"/>
        <v>2.2446689113355775E-2</v>
      </c>
      <c r="M101" s="17">
        <f t="shared" si="33"/>
        <v>0.2693602693602693</v>
      </c>
    </row>
    <row r="102" spans="1:13">
      <c r="A102" s="11">
        <f t="shared" si="37"/>
        <v>41</v>
      </c>
      <c r="B102" s="20">
        <f t="shared" si="34"/>
        <v>600</v>
      </c>
      <c r="C102" s="21">
        <f t="shared" si="35"/>
        <v>1000</v>
      </c>
      <c r="D102" s="21">
        <f t="shared" si="34"/>
        <v>8000</v>
      </c>
      <c r="E102" s="4">
        <f t="shared" si="26"/>
        <v>1.3303769401330377E-2</v>
      </c>
      <c r="F102" s="4">
        <f t="shared" si="27"/>
        <v>2.2172949002217297E-2</v>
      </c>
      <c r="G102" s="17">
        <f t="shared" si="28"/>
        <v>0.17738359201773837</v>
      </c>
      <c r="H102" s="20">
        <f t="shared" si="29"/>
        <v>1200</v>
      </c>
      <c r="I102" s="21">
        <f t="shared" si="36"/>
        <v>1000</v>
      </c>
      <c r="J102" s="21">
        <f t="shared" si="30"/>
        <v>12000</v>
      </c>
      <c r="K102" s="4">
        <f t="shared" si="31"/>
        <v>2.6607538802660754E-2</v>
      </c>
      <c r="L102" s="4">
        <f t="shared" si="32"/>
        <v>2.2172949002217297E-2</v>
      </c>
      <c r="M102" s="17">
        <f t="shared" si="33"/>
        <v>0.26607538802660752</v>
      </c>
    </row>
    <row r="103" spans="1:13">
      <c r="A103" s="11">
        <f t="shared" si="37"/>
        <v>41.5</v>
      </c>
      <c r="B103" s="20">
        <f t="shared" si="34"/>
        <v>600</v>
      </c>
      <c r="C103" s="21">
        <f t="shared" si="35"/>
        <v>1000</v>
      </c>
      <c r="D103" s="21">
        <f t="shared" si="34"/>
        <v>8000</v>
      </c>
      <c r="E103" s="4">
        <f t="shared" si="26"/>
        <v>1.3143483023001093E-2</v>
      </c>
      <c r="F103" s="4">
        <f t="shared" si="27"/>
        <v>2.1905805038335155E-2</v>
      </c>
      <c r="G103" s="17">
        <f t="shared" si="28"/>
        <v>0.17524644030668124</v>
      </c>
      <c r="H103" s="20">
        <f t="shared" si="29"/>
        <v>1200</v>
      </c>
      <c r="I103" s="21">
        <f t="shared" si="36"/>
        <v>1000</v>
      </c>
      <c r="J103" s="21">
        <f t="shared" si="30"/>
        <v>12000</v>
      </c>
      <c r="K103" s="4">
        <f t="shared" si="31"/>
        <v>2.6286966046002187E-2</v>
      </c>
      <c r="L103" s="4">
        <f t="shared" si="32"/>
        <v>2.1905805038335155E-2</v>
      </c>
      <c r="M103" s="17">
        <f t="shared" si="33"/>
        <v>0.26286966046002186</v>
      </c>
    </row>
    <row r="104" spans="1:13">
      <c r="A104" s="11">
        <f t="shared" si="37"/>
        <v>42</v>
      </c>
      <c r="B104" s="20">
        <f t="shared" si="34"/>
        <v>600</v>
      </c>
      <c r="C104" s="21">
        <f t="shared" si="35"/>
        <v>1000</v>
      </c>
      <c r="D104" s="21">
        <f t="shared" si="34"/>
        <v>8000</v>
      </c>
      <c r="E104" s="4">
        <f t="shared" si="26"/>
        <v>1.2987012987012988E-2</v>
      </c>
      <c r="F104" s="4">
        <f t="shared" si="27"/>
        <v>2.1645021645021644E-2</v>
      </c>
      <c r="G104" s="17">
        <f t="shared" si="28"/>
        <v>0.17316017316017315</v>
      </c>
      <c r="H104" s="20">
        <f t="shared" si="29"/>
        <v>1200</v>
      </c>
      <c r="I104" s="21">
        <f t="shared" si="36"/>
        <v>1000</v>
      </c>
      <c r="J104" s="21">
        <f t="shared" si="30"/>
        <v>12000</v>
      </c>
      <c r="K104" s="4">
        <f t="shared" si="31"/>
        <v>2.5974025974025976E-2</v>
      </c>
      <c r="L104" s="4">
        <f t="shared" si="32"/>
        <v>2.1645021645021644E-2</v>
      </c>
      <c r="M104" s="17">
        <f t="shared" si="33"/>
        <v>0.25974025974025972</v>
      </c>
    </row>
    <row r="105" spans="1:13">
      <c r="A105" s="11">
        <f t="shared" si="37"/>
        <v>42.5</v>
      </c>
      <c r="B105" s="20">
        <f t="shared" si="34"/>
        <v>600</v>
      </c>
      <c r="C105" s="21">
        <f t="shared" si="35"/>
        <v>1000</v>
      </c>
      <c r="D105" s="21">
        <f t="shared" si="34"/>
        <v>8000</v>
      </c>
      <c r="E105" s="4">
        <f t="shared" si="26"/>
        <v>1.283422459893048E-2</v>
      </c>
      <c r="F105" s="4">
        <f t="shared" si="27"/>
        <v>2.1390374331550797E-2</v>
      </c>
      <c r="G105" s="17">
        <f t="shared" si="28"/>
        <v>0.17112299465240638</v>
      </c>
      <c r="H105" s="20">
        <f t="shared" si="29"/>
        <v>1200</v>
      </c>
      <c r="I105" s="21">
        <f t="shared" si="36"/>
        <v>1000</v>
      </c>
      <c r="J105" s="21">
        <f t="shared" si="30"/>
        <v>12000</v>
      </c>
      <c r="K105" s="4">
        <f t="shared" si="31"/>
        <v>2.566844919786096E-2</v>
      </c>
      <c r="L105" s="4">
        <f t="shared" si="32"/>
        <v>2.1390374331550797E-2</v>
      </c>
      <c r="M105" s="17">
        <f t="shared" si="33"/>
        <v>0.2566844919786096</v>
      </c>
    </row>
    <row r="106" spans="1:13">
      <c r="A106" s="11">
        <f t="shared" si="37"/>
        <v>43</v>
      </c>
      <c r="B106" s="20">
        <f t="shared" si="34"/>
        <v>600</v>
      </c>
      <c r="C106" s="21">
        <f t="shared" si="35"/>
        <v>1000</v>
      </c>
      <c r="D106" s="21">
        <f t="shared" si="34"/>
        <v>8000</v>
      </c>
      <c r="E106" s="4">
        <f t="shared" si="26"/>
        <v>1.2684989429175474E-2</v>
      </c>
      <c r="F106" s="4">
        <f t="shared" si="27"/>
        <v>2.1141649048625789E-2</v>
      </c>
      <c r="G106" s="17">
        <f t="shared" si="28"/>
        <v>0.16913319238900631</v>
      </c>
      <c r="H106" s="20">
        <f t="shared" si="29"/>
        <v>1200</v>
      </c>
      <c r="I106" s="21">
        <f t="shared" si="36"/>
        <v>1000</v>
      </c>
      <c r="J106" s="21">
        <f t="shared" si="30"/>
        <v>12000</v>
      </c>
      <c r="K106" s="4">
        <f t="shared" si="31"/>
        <v>2.5369978858350947E-2</v>
      </c>
      <c r="L106" s="4">
        <f t="shared" si="32"/>
        <v>2.1141649048625789E-2</v>
      </c>
      <c r="M106" s="17">
        <f t="shared" si="33"/>
        <v>0.2536997885835095</v>
      </c>
    </row>
    <row r="107" spans="1:13">
      <c r="A107" s="11">
        <f t="shared" si="37"/>
        <v>43.5</v>
      </c>
      <c r="B107" s="20">
        <f t="shared" si="34"/>
        <v>600</v>
      </c>
      <c r="C107" s="21">
        <f t="shared" si="35"/>
        <v>1000</v>
      </c>
      <c r="D107" s="21">
        <f t="shared" si="34"/>
        <v>8000</v>
      </c>
      <c r="E107" s="4">
        <f t="shared" si="26"/>
        <v>1.2539184952978056E-2</v>
      </c>
      <c r="F107" s="4">
        <f t="shared" si="27"/>
        <v>2.0898641588296761E-2</v>
      </c>
      <c r="G107" s="17">
        <f t="shared" si="28"/>
        <v>0.16718913270637409</v>
      </c>
      <c r="H107" s="20">
        <f t="shared" si="29"/>
        <v>1200</v>
      </c>
      <c r="I107" s="21">
        <f t="shared" si="36"/>
        <v>1000</v>
      </c>
      <c r="J107" s="21">
        <f t="shared" si="30"/>
        <v>12000</v>
      </c>
      <c r="K107" s="4">
        <f t="shared" si="31"/>
        <v>2.5078369905956112E-2</v>
      </c>
      <c r="L107" s="4">
        <f t="shared" si="32"/>
        <v>2.0898641588296761E-2</v>
      </c>
      <c r="M107" s="17">
        <f t="shared" si="33"/>
        <v>0.2507836990595611</v>
      </c>
    </row>
    <row r="108" spans="1:13">
      <c r="A108" s="11">
        <f t="shared" si="37"/>
        <v>44</v>
      </c>
      <c r="B108" s="20">
        <f t="shared" si="34"/>
        <v>600</v>
      </c>
      <c r="C108" s="21">
        <f t="shared" si="35"/>
        <v>1000</v>
      </c>
      <c r="D108" s="21">
        <f t="shared" si="34"/>
        <v>8000</v>
      </c>
      <c r="E108" s="4">
        <f t="shared" si="26"/>
        <v>1.2396694214876032E-2</v>
      </c>
      <c r="F108" s="4">
        <f t="shared" si="27"/>
        <v>2.0661157024793386E-2</v>
      </c>
      <c r="G108" s="17">
        <f t="shared" si="28"/>
        <v>0.16528925619834708</v>
      </c>
      <c r="H108" s="20">
        <f t="shared" si="29"/>
        <v>1200</v>
      </c>
      <c r="I108" s="21">
        <f t="shared" si="36"/>
        <v>1000</v>
      </c>
      <c r="J108" s="21">
        <f t="shared" si="30"/>
        <v>12000</v>
      </c>
      <c r="K108" s="4">
        <f t="shared" si="31"/>
        <v>2.4793388429752063E-2</v>
      </c>
      <c r="L108" s="4">
        <f t="shared" si="32"/>
        <v>2.0661157024793386E-2</v>
      </c>
      <c r="M108" s="17">
        <f t="shared" si="33"/>
        <v>0.24793388429752061</v>
      </c>
    </row>
    <row r="109" spans="1:13">
      <c r="A109" s="11">
        <f t="shared" si="37"/>
        <v>44.5</v>
      </c>
      <c r="B109" s="20">
        <f t="shared" si="34"/>
        <v>600</v>
      </c>
      <c r="C109" s="21">
        <f t="shared" si="35"/>
        <v>1000</v>
      </c>
      <c r="D109" s="21">
        <f t="shared" si="34"/>
        <v>8000</v>
      </c>
      <c r="E109" s="4">
        <f t="shared" si="26"/>
        <v>1.2257405515832482E-2</v>
      </c>
      <c r="F109" s="4">
        <f t="shared" si="27"/>
        <v>2.0429009193054137E-2</v>
      </c>
      <c r="G109" s="17">
        <f t="shared" si="28"/>
        <v>0.16343207354443309</v>
      </c>
      <c r="H109" s="20">
        <f t="shared" si="29"/>
        <v>1200</v>
      </c>
      <c r="I109" s="21">
        <f t="shared" si="36"/>
        <v>1000</v>
      </c>
      <c r="J109" s="21">
        <f t="shared" si="30"/>
        <v>12000</v>
      </c>
      <c r="K109" s="4">
        <f t="shared" si="31"/>
        <v>2.4514811031664963E-2</v>
      </c>
      <c r="L109" s="4">
        <f t="shared" si="32"/>
        <v>2.0429009193054137E-2</v>
      </c>
      <c r="M109" s="17">
        <f t="shared" si="33"/>
        <v>0.24514811031664965</v>
      </c>
    </row>
    <row r="110" spans="1:13">
      <c r="A110" s="11">
        <f t="shared" si="37"/>
        <v>45</v>
      </c>
      <c r="B110" s="20">
        <f t="shared" si="34"/>
        <v>600</v>
      </c>
      <c r="C110" s="21">
        <f t="shared" si="35"/>
        <v>1000</v>
      </c>
      <c r="D110" s="21">
        <f t="shared" si="34"/>
        <v>8000</v>
      </c>
      <c r="E110" s="4">
        <f t="shared" si="26"/>
        <v>1.2121212121212119E-2</v>
      </c>
      <c r="F110" s="4">
        <f t="shared" si="27"/>
        <v>2.02020202020202E-2</v>
      </c>
      <c r="G110" s="17">
        <f t="shared" si="28"/>
        <v>0.1616161616161616</v>
      </c>
      <c r="H110" s="20">
        <f t="shared" si="29"/>
        <v>1200</v>
      </c>
      <c r="I110" s="21">
        <f t="shared" si="36"/>
        <v>1000</v>
      </c>
      <c r="J110" s="21">
        <f t="shared" si="30"/>
        <v>12000</v>
      </c>
      <c r="K110" s="4">
        <f t="shared" si="31"/>
        <v>2.4242424242424239E-2</v>
      </c>
      <c r="L110" s="4">
        <f t="shared" si="32"/>
        <v>2.02020202020202E-2</v>
      </c>
      <c r="M110" s="17">
        <f t="shared" si="33"/>
        <v>0.24242424242424238</v>
      </c>
    </row>
    <row r="111" spans="1:13">
      <c r="A111" s="11">
        <f t="shared" si="37"/>
        <v>45.5</v>
      </c>
      <c r="B111" s="20">
        <f t="shared" si="34"/>
        <v>600</v>
      </c>
      <c r="C111" s="21">
        <f t="shared" si="35"/>
        <v>1000</v>
      </c>
      <c r="D111" s="21">
        <f t="shared" si="34"/>
        <v>8000</v>
      </c>
      <c r="E111" s="4">
        <f t="shared" si="26"/>
        <v>1.1988011988011986E-2</v>
      </c>
      <c r="F111" s="4">
        <f t="shared" si="27"/>
        <v>1.9980019980019977E-2</v>
      </c>
      <c r="G111" s="17">
        <f t="shared" si="28"/>
        <v>0.15984015984015981</v>
      </c>
      <c r="H111" s="20">
        <f t="shared" si="29"/>
        <v>1200</v>
      </c>
      <c r="I111" s="21">
        <f t="shared" si="36"/>
        <v>1000</v>
      </c>
      <c r="J111" s="21">
        <f t="shared" si="30"/>
        <v>12000</v>
      </c>
      <c r="K111" s="4">
        <f t="shared" si="31"/>
        <v>2.3976023976023973E-2</v>
      </c>
      <c r="L111" s="4">
        <f t="shared" si="32"/>
        <v>1.9980019980019977E-2</v>
      </c>
      <c r="M111" s="17">
        <f t="shared" si="33"/>
        <v>0.23976023976023972</v>
      </c>
    </row>
    <row r="112" spans="1:13">
      <c r="A112" s="11">
        <f t="shared" si="37"/>
        <v>46</v>
      </c>
      <c r="B112" s="20">
        <f t="shared" si="34"/>
        <v>600</v>
      </c>
      <c r="C112" s="21">
        <f t="shared" si="35"/>
        <v>1000</v>
      </c>
      <c r="D112" s="21">
        <f t="shared" si="34"/>
        <v>8000</v>
      </c>
      <c r="E112" s="4">
        <f t="shared" si="26"/>
        <v>1.1857707509881422E-2</v>
      </c>
      <c r="F112" s="4">
        <f t="shared" si="27"/>
        <v>1.9762845849802372E-2</v>
      </c>
      <c r="G112" s="17">
        <f t="shared" si="28"/>
        <v>0.15810276679841898</v>
      </c>
      <c r="H112" s="20">
        <f t="shared" si="29"/>
        <v>1200</v>
      </c>
      <c r="I112" s="21">
        <f t="shared" si="36"/>
        <v>1000</v>
      </c>
      <c r="J112" s="21">
        <f t="shared" si="30"/>
        <v>12000</v>
      </c>
      <c r="K112" s="4">
        <f t="shared" si="31"/>
        <v>2.3715415019762844E-2</v>
      </c>
      <c r="L112" s="4">
        <f t="shared" si="32"/>
        <v>1.9762845849802372E-2</v>
      </c>
      <c r="M112" s="17">
        <f t="shared" si="33"/>
        <v>0.23715415019762845</v>
      </c>
    </row>
    <row r="113" spans="1:13">
      <c r="A113" s="11">
        <f t="shared" si="37"/>
        <v>46.5</v>
      </c>
      <c r="B113" s="20">
        <f t="shared" si="34"/>
        <v>600</v>
      </c>
      <c r="C113" s="21">
        <f t="shared" si="35"/>
        <v>1000</v>
      </c>
      <c r="D113" s="21">
        <f t="shared" si="34"/>
        <v>8000</v>
      </c>
      <c r="E113" s="4">
        <f t="shared" si="26"/>
        <v>1.1730205278592374E-2</v>
      </c>
      <c r="F113" s="4">
        <f t="shared" si="27"/>
        <v>1.9550342130987289E-2</v>
      </c>
      <c r="G113" s="17">
        <f t="shared" si="28"/>
        <v>0.15640273704789831</v>
      </c>
      <c r="H113" s="20">
        <f t="shared" si="29"/>
        <v>1200</v>
      </c>
      <c r="I113" s="21">
        <f t="shared" si="36"/>
        <v>1000</v>
      </c>
      <c r="J113" s="21">
        <f t="shared" si="30"/>
        <v>12000</v>
      </c>
      <c r="K113" s="4">
        <f t="shared" si="31"/>
        <v>2.3460410557184747E-2</v>
      </c>
      <c r="L113" s="4">
        <f t="shared" si="32"/>
        <v>1.9550342130987289E-2</v>
      </c>
      <c r="M113" s="17">
        <f t="shared" si="33"/>
        <v>0.23460410557184747</v>
      </c>
    </row>
    <row r="114" spans="1:13">
      <c r="A114" s="11">
        <f t="shared" si="37"/>
        <v>47</v>
      </c>
      <c r="B114" s="20">
        <f t="shared" si="34"/>
        <v>600</v>
      </c>
      <c r="C114" s="21">
        <f t="shared" si="35"/>
        <v>1000</v>
      </c>
      <c r="D114" s="21">
        <f t="shared" si="34"/>
        <v>8000</v>
      </c>
      <c r="E114" s="4">
        <f t="shared" si="26"/>
        <v>1.160541586073501E-2</v>
      </c>
      <c r="F114" s="4">
        <f t="shared" si="27"/>
        <v>1.9342359767891684E-2</v>
      </c>
      <c r="G114" s="17">
        <f t="shared" si="28"/>
        <v>0.15473887814313347</v>
      </c>
      <c r="H114" s="20">
        <f t="shared" si="29"/>
        <v>1200</v>
      </c>
      <c r="I114" s="21">
        <f t="shared" si="36"/>
        <v>1000</v>
      </c>
      <c r="J114" s="21">
        <f t="shared" si="30"/>
        <v>12000</v>
      </c>
      <c r="K114" s="4">
        <f t="shared" si="31"/>
        <v>2.321083172147002E-2</v>
      </c>
      <c r="L114" s="4">
        <f t="shared" si="32"/>
        <v>1.9342359767891684E-2</v>
      </c>
      <c r="M114" s="17">
        <f t="shared" si="33"/>
        <v>0.23210831721470018</v>
      </c>
    </row>
    <row r="115" spans="1:13">
      <c r="A115" s="11">
        <f t="shared" si="37"/>
        <v>47.5</v>
      </c>
      <c r="B115" s="20">
        <f t="shared" si="34"/>
        <v>600</v>
      </c>
      <c r="C115" s="21">
        <f t="shared" si="35"/>
        <v>1000</v>
      </c>
      <c r="D115" s="21">
        <f t="shared" si="34"/>
        <v>8000</v>
      </c>
      <c r="E115" s="4">
        <f t="shared" si="26"/>
        <v>1.1483253588516745E-2</v>
      </c>
      <c r="F115" s="4">
        <f t="shared" si="27"/>
        <v>1.913875598086124E-2</v>
      </c>
      <c r="G115" s="17">
        <f t="shared" si="28"/>
        <v>0.15311004784688992</v>
      </c>
      <c r="H115" s="20">
        <f t="shared" si="29"/>
        <v>1200</v>
      </c>
      <c r="I115" s="21">
        <f t="shared" si="36"/>
        <v>1000</v>
      </c>
      <c r="J115" s="21">
        <f t="shared" si="30"/>
        <v>12000</v>
      </c>
      <c r="K115" s="4">
        <f t="shared" si="31"/>
        <v>2.2966507177033489E-2</v>
      </c>
      <c r="L115" s="4">
        <f t="shared" si="32"/>
        <v>1.913875598086124E-2</v>
      </c>
      <c r="M115" s="17">
        <f t="shared" si="33"/>
        <v>0.22966507177033491</v>
      </c>
    </row>
    <row r="116" spans="1:13">
      <c r="A116" s="11">
        <f t="shared" si="37"/>
        <v>48</v>
      </c>
      <c r="B116" s="20">
        <f t="shared" si="34"/>
        <v>600</v>
      </c>
      <c r="C116" s="21">
        <f t="shared" si="35"/>
        <v>1000</v>
      </c>
      <c r="D116" s="21">
        <f t="shared" si="34"/>
        <v>8000</v>
      </c>
      <c r="E116" s="4">
        <f t="shared" si="26"/>
        <v>1.1363636363636362E-2</v>
      </c>
      <c r="F116" s="4">
        <f t="shared" si="27"/>
        <v>1.8939393939393936E-2</v>
      </c>
      <c r="G116" s="17">
        <f t="shared" si="28"/>
        <v>0.15151515151515149</v>
      </c>
      <c r="H116" s="20">
        <f t="shared" si="29"/>
        <v>1200</v>
      </c>
      <c r="I116" s="21">
        <f t="shared" si="36"/>
        <v>1000</v>
      </c>
      <c r="J116" s="21">
        <f t="shared" si="30"/>
        <v>12000</v>
      </c>
      <c r="K116" s="4">
        <f t="shared" si="31"/>
        <v>2.2727272727272724E-2</v>
      </c>
      <c r="L116" s="4">
        <f t="shared" si="32"/>
        <v>1.8939393939393936E-2</v>
      </c>
      <c r="M116" s="17">
        <f t="shared" si="33"/>
        <v>0.22727272727272724</v>
      </c>
    </row>
    <row r="117" spans="1:13">
      <c r="A117" s="11">
        <f t="shared" si="37"/>
        <v>48.5</v>
      </c>
      <c r="B117" s="20">
        <f t="shared" si="34"/>
        <v>600</v>
      </c>
      <c r="C117" s="21">
        <f t="shared" si="35"/>
        <v>1000</v>
      </c>
      <c r="D117" s="21">
        <f t="shared" si="34"/>
        <v>8000</v>
      </c>
      <c r="E117" s="4">
        <f t="shared" si="26"/>
        <v>1.1246485473289597E-2</v>
      </c>
      <c r="F117" s="4">
        <f t="shared" si="27"/>
        <v>1.874414245548266E-2</v>
      </c>
      <c r="G117" s="17">
        <f t="shared" si="28"/>
        <v>0.14995313964386128</v>
      </c>
      <c r="H117" s="20">
        <f t="shared" si="29"/>
        <v>1200</v>
      </c>
      <c r="I117" s="21">
        <f t="shared" si="36"/>
        <v>1000</v>
      </c>
      <c r="J117" s="21">
        <f t="shared" si="30"/>
        <v>12000</v>
      </c>
      <c r="K117" s="4">
        <f t="shared" si="31"/>
        <v>2.2492970946579195E-2</v>
      </c>
      <c r="L117" s="4">
        <f t="shared" si="32"/>
        <v>1.874414245548266E-2</v>
      </c>
      <c r="M117" s="17">
        <f t="shared" si="33"/>
        <v>0.22492970946579194</v>
      </c>
    </row>
    <row r="118" spans="1:13">
      <c r="A118" s="11">
        <f t="shared" si="37"/>
        <v>49</v>
      </c>
      <c r="B118" s="20">
        <f t="shared" si="34"/>
        <v>600</v>
      </c>
      <c r="C118" s="21">
        <f t="shared" si="35"/>
        <v>1000</v>
      </c>
      <c r="D118" s="21">
        <f t="shared" si="34"/>
        <v>8000</v>
      </c>
      <c r="E118" s="4">
        <f t="shared" si="26"/>
        <v>1.1131725417439701E-2</v>
      </c>
      <c r="F118" s="4">
        <f t="shared" si="27"/>
        <v>1.8552875695732836E-2</v>
      </c>
      <c r="G118" s="17">
        <f t="shared" si="28"/>
        <v>0.14842300556586269</v>
      </c>
      <c r="H118" s="20">
        <f t="shared" si="29"/>
        <v>1200</v>
      </c>
      <c r="I118" s="21">
        <f t="shared" si="36"/>
        <v>1000</v>
      </c>
      <c r="J118" s="21">
        <f t="shared" si="30"/>
        <v>12000</v>
      </c>
      <c r="K118" s="4">
        <f t="shared" si="31"/>
        <v>2.2263450834879402E-2</v>
      </c>
      <c r="L118" s="4">
        <f t="shared" si="32"/>
        <v>1.8552875695732836E-2</v>
      </c>
      <c r="M118" s="17">
        <f t="shared" si="33"/>
        <v>0.22263450834879403</v>
      </c>
    </row>
    <row r="119" spans="1:13">
      <c r="A119" s="11">
        <f t="shared" si="37"/>
        <v>49.5</v>
      </c>
      <c r="B119" s="20">
        <f t="shared" si="34"/>
        <v>600</v>
      </c>
      <c r="C119" s="21">
        <f t="shared" si="35"/>
        <v>1000</v>
      </c>
      <c r="D119" s="21">
        <f t="shared" si="34"/>
        <v>8000</v>
      </c>
      <c r="E119" s="4">
        <f t="shared" si="26"/>
        <v>1.1019283746556474E-2</v>
      </c>
      <c r="F119" s="4">
        <f t="shared" si="27"/>
        <v>1.8365472910927456E-2</v>
      </c>
      <c r="G119" s="17">
        <f t="shared" si="28"/>
        <v>0.14692378328741965</v>
      </c>
      <c r="H119" s="20">
        <f t="shared" si="29"/>
        <v>1200</v>
      </c>
      <c r="I119" s="21">
        <f t="shared" si="36"/>
        <v>1000</v>
      </c>
      <c r="J119" s="21">
        <f t="shared" si="30"/>
        <v>12000</v>
      </c>
      <c r="K119" s="4">
        <f t="shared" si="31"/>
        <v>2.2038567493112948E-2</v>
      </c>
      <c r="L119" s="4">
        <f t="shared" si="32"/>
        <v>1.8365472910927456E-2</v>
      </c>
      <c r="M119" s="17">
        <f t="shared" si="33"/>
        <v>0.22038567493112948</v>
      </c>
    </row>
    <row r="120" spans="1:13" ht="15" thickBot="1">
      <c r="A120" s="13">
        <f t="shared" si="37"/>
        <v>50</v>
      </c>
      <c r="B120" s="22">
        <f t="shared" si="34"/>
        <v>600</v>
      </c>
      <c r="C120" s="23">
        <f t="shared" si="35"/>
        <v>1000</v>
      </c>
      <c r="D120" s="23">
        <f t="shared" si="34"/>
        <v>8000</v>
      </c>
      <c r="E120" s="18">
        <f t="shared" si="26"/>
        <v>1.0909090909090908E-2</v>
      </c>
      <c r="F120" s="18">
        <f t="shared" si="27"/>
        <v>1.8181818181818181E-2</v>
      </c>
      <c r="G120" s="19">
        <f t="shared" si="28"/>
        <v>0.14545454545454545</v>
      </c>
      <c r="H120" s="22">
        <f t="shared" si="29"/>
        <v>1200</v>
      </c>
      <c r="I120" s="23">
        <f t="shared" si="36"/>
        <v>1000</v>
      </c>
      <c r="J120" s="23">
        <f t="shared" si="30"/>
        <v>12000</v>
      </c>
      <c r="K120" s="18">
        <f t="shared" si="31"/>
        <v>2.1818181818181816E-2</v>
      </c>
      <c r="L120" s="18">
        <f t="shared" si="32"/>
        <v>1.8181818181818181E-2</v>
      </c>
      <c r="M120" s="19">
        <f t="shared" si="33"/>
        <v>0.21818181818181814</v>
      </c>
    </row>
    <row r="121" spans="1:13" ht="15" thickTop="1"/>
  </sheetData>
  <mergeCells count="8">
    <mergeCell ref="B19:D19"/>
    <mergeCell ref="E19:G19"/>
    <mergeCell ref="H19:I19"/>
    <mergeCell ref="A8:D8"/>
    <mergeCell ref="A12:D12"/>
    <mergeCell ref="A16:D16"/>
    <mergeCell ref="B18:G18"/>
    <mergeCell ref="H18:M1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1201D-D1F8-4819-8074-BC382F11D676}">
  <dimension ref="A1:M121"/>
  <sheetViews>
    <sheetView zoomScale="115" zoomScaleNormal="115" workbookViewId="0">
      <selection activeCell="C1" sqref="C1:D4"/>
    </sheetView>
  </sheetViews>
  <sheetFormatPr defaultColWidth="11.54296875" defaultRowHeight="14.5"/>
  <cols>
    <col min="1" max="1" width="25.81640625" bestFit="1" customWidth="1"/>
    <col min="2" max="2" width="12.81640625" bestFit="1" customWidth="1"/>
    <col min="8" max="9" width="11.6328125" bestFit="1" customWidth="1"/>
    <col min="10" max="10" width="12.36328125" bestFit="1" customWidth="1"/>
  </cols>
  <sheetData>
    <row r="1" spans="1:4" s="24" customFormat="1">
      <c r="A1" s="24" t="s">
        <v>21</v>
      </c>
    </row>
    <row r="3" spans="1:4">
      <c r="A3" s="6" t="s">
        <v>0</v>
      </c>
    </row>
    <row r="4" spans="1:4">
      <c r="A4" s="7" t="s">
        <v>6</v>
      </c>
      <c r="B4" s="2">
        <v>1.1000000000000001</v>
      </c>
    </row>
    <row r="6" spans="1:4">
      <c r="A6" s="7" t="s">
        <v>7</v>
      </c>
      <c r="B6" s="7" t="s">
        <v>1</v>
      </c>
      <c r="C6" s="7" t="s">
        <v>2</v>
      </c>
      <c r="D6" s="7" t="s">
        <v>3</v>
      </c>
    </row>
    <row r="7" spans="1:4">
      <c r="A7" s="7" t="s">
        <v>4</v>
      </c>
      <c r="B7" s="3">
        <v>800</v>
      </c>
      <c r="C7" s="3">
        <v>400</v>
      </c>
      <c r="D7" s="3">
        <v>19000</v>
      </c>
    </row>
    <row r="8" spans="1:4">
      <c r="A8" s="32" t="s">
        <v>13</v>
      </c>
      <c r="B8" s="32"/>
      <c r="C8" s="32"/>
      <c r="D8" s="32"/>
    </row>
    <row r="9" spans="1:4">
      <c r="A9" s="7" t="s">
        <v>10</v>
      </c>
      <c r="B9" s="3"/>
      <c r="C9" s="3"/>
      <c r="D9" s="3"/>
    </row>
    <row r="10" spans="1:4">
      <c r="A10" s="7" t="s">
        <v>11</v>
      </c>
      <c r="B10" s="4"/>
      <c r="C10" s="4"/>
      <c r="D10" s="4"/>
    </row>
    <row r="11" spans="1:4">
      <c r="A11" s="7" t="s">
        <v>12</v>
      </c>
      <c r="B11" s="5"/>
      <c r="C11" s="5"/>
      <c r="D11" s="5"/>
    </row>
    <row r="12" spans="1:4">
      <c r="A12" s="33" t="s">
        <v>14</v>
      </c>
      <c r="B12" s="33"/>
      <c r="C12" s="33"/>
      <c r="D12" s="33"/>
    </row>
    <row r="13" spans="1:4">
      <c r="A13" s="7" t="s">
        <v>10</v>
      </c>
      <c r="B13" s="3"/>
      <c r="C13" s="3"/>
      <c r="D13" s="3"/>
    </row>
    <row r="14" spans="1:4">
      <c r="A14" s="7" t="s">
        <v>11</v>
      </c>
      <c r="B14" s="4"/>
      <c r="C14" s="4"/>
      <c r="D14" s="4"/>
    </row>
    <row r="15" spans="1:4">
      <c r="A15" s="7" t="s">
        <v>12</v>
      </c>
      <c r="B15" s="5"/>
      <c r="C15" s="5"/>
      <c r="D15" s="5"/>
    </row>
    <row r="16" spans="1:4" ht="199.75" customHeight="1">
      <c r="A16" s="34"/>
      <c r="B16" s="35"/>
      <c r="C16" s="35"/>
      <c r="D16" s="35"/>
    </row>
    <row r="17" spans="1:13" ht="15" thickBot="1">
      <c r="B17" s="1"/>
      <c r="C17" s="1"/>
      <c r="D17" s="1"/>
    </row>
    <row r="18" spans="1:13" ht="15" thickTop="1">
      <c r="A18" s="10"/>
      <c r="B18" s="36" t="str">
        <f>A8</f>
        <v>Supòsit A, B i C</v>
      </c>
      <c r="C18" s="37"/>
      <c r="D18" s="37"/>
      <c r="E18" s="37"/>
      <c r="F18" s="37"/>
      <c r="G18" s="38"/>
      <c r="H18" s="39" t="str">
        <f>A12</f>
        <v>Supòsit E (Comunitat Energètica)</v>
      </c>
      <c r="I18" s="40"/>
      <c r="J18" s="40"/>
      <c r="K18" s="40"/>
      <c r="L18" s="40"/>
      <c r="M18" s="41"/>
    </row>
    <row r="19" spans="1:13">
      <c r="A19" s="11"/>
      <c r="B19" s="26" t="s">
        <v>8</v>
      </c>
      <c r="C19" s="27"/>
      <c r="D19" s="27"/>
      <c r="E19" s="28" t="s">
        <v>9</v>
      </c>
      <c r="F19" s="28"/>
      <c r="G19" s="29"/>
      <c r="H19" s="30" t="s">
        <v>8</v>
      </c>
      <c r="I19" s="31"/>
      <c r="J19" s="9"/>
      <c r="K19" s="8" t="s">
        <v>9</v>
      </c>
      <c r="L19" s="8"/>
      <c r="M19" s="14"/>
    </row>
    <row r="20" spans="1:13" ht="29">
      <c r="A20" s="12" t="s">
        <v>5</v>
      </c>
      <c r="B20" s="15" t="str">
        <f>B6</f>
        <v>Unifamiliar</v>
      </c>
      <c r="C20" s="2" t="str">
        <f t="shared" ref="C20:D20" si="0">C6</f>
        <v>Plurifamiliar</v>
      </c>
      <c r="D20" s="2" t="str">
        <f t="shared" si="0"/>
        <v>Terciari</v>
      </c>
      <c r="E20" s="2" t="s">
        <v>1</v>
      </c>
      <c r="F20" s="2" t="s">
        <v>2</v>
      </c>
      <c r="G20" s="16" t="s">
        <v>3</v>
      </c>
      <c r="H20" s="15" t="str">
        <f t="shared" ref="H20:M20" si="1">B20</f>
        <v>Unifamiliar</v>
      </c>
      <c r="I20" s="2" t="str">
        <f t="shared" si="1"/>
        <v>Plurifamiliar</v>
      </c>
      <c r="J20" s="2" t="str">
        <f t="shared" si="1"/>
        <v>Terciari</v>
      </c>
      <c r="K20" s="2" t="str">
        <f t="shared" si="1"/>
        <v>Unifamiliar</v>
      </c>
      <c r="L20" s="2" t="str">
        <f t="shared" si="1"/>
        <v>Plurifamiliar</v>
      </c>
      <c r="M20" s="16" t="str">
        <f t="shared" si="1"/>
        <v>Terciari</v>
      </c>
    </row>
    <row r="21" spans="1:13">
      <c r="A21" s="11">
        <v>0.5</v>
      </c>
      <c r="B21" s="20">
        <f>IF($A21&lt;1,0,MIN(MIN(B$7*B$10,B$9)*B$11,$A21*$B$4*1000))</f>
        <v>0</v>
      </c>
      <c r="C21" s="21">
        <f>IF($A21&lt;0,0,MIN(MIN(C$7*C$10,C$9)*C$11,$A21*$B$4*1000))</f>
        <v>0</v>
      </c>
      <c r="D21" s="21">
        <f t="shared" ref="D21:D36" si="2">IF($A21&lt;1,0,MIN(MIN(D$7*D$10,D$9)*D$11,$A21*$B$4*1000))</f>
        <v>0</v>
      </c>
      <c r="E21" s="4">
        <f t="shared" ref="E21:G52" si="3">B21/($B$4*$A21*1000)</f>
        <v>0</v>
      </c>
      <c r="F21" s="4">
        <f t="shared" si="3"/>
        <v>0</v>
      </c>
      <c r="G21" s="17">
        <f t="shared" si="3"/>
        <v>0</v>
      </c>
      <c r="H21" s="20">
        <f t="shared" ref="H21:I52" si="4">IF($A21&lt;1,0,MIN(MIN(B$7*B$14,B$13)*B$15,$A21*$B$4*1000))</f>
        <v>0</v>
      </c>
      <c r="I21" s="21">
        <f>IF($A21&lt;0,0,MIN(MIN(C$7*C$14,C$13)*C$15,$A21*$B$4*1000))</f>
        <v>0</v>
      </c>
      <c r="J21" s="21">
        <f t="shared" ref="J21:J84" si="5">IF($A21&lt;1,0,MIN(MIN(D$7*D$14,D$13)*D$15,$A21*$B$4*1000))</f>
        <v>0</v>
      </c>
      <c r="K21" s="4">
        <f t="shared" ref="K21:M52" si="6">H21/($B$4*$A21*1000)</f>
        <v>0</v>
      </c>
      <c r="L21" s="4">
        <f t="shared" si="6"/>
        <v>0</v>
      </c>
      <c r="M21" s="17">
        <f t="shared" si="6"/>
        <v>0</v>
      </c>
    </row>
    <row r="22" spans="1:13">
      <c r="A22" s="11">
        <f>A21+0.5</f>
        <v>1</v>
      </c>
      <c r="B22" s="20">
        <f t="shared" ref="B22:D53" si="7">IF($A22&lt;1,0,MIN(MIN(B$7*B$10,B$9)*B$11,$A22*$B$4*1000))</f>
        <v>0</v>
      </c>
      <c r="C22" s="21">
        <f t="shared" ref="C22:C85" si="8">IF($A22&lt;0,0,MIN(MIN(C$7*C$10,C$9)*C$11,$A22*$B$4*1000))</f>
        <v>0</v>
      </c>
      <c r="D22" s="21">
        <f t="shared" si="2"/>
        <v>0</v>
      </c>
      <c r="E22" s="4">
        <f t="shared" si="3"/>
        <v>0</v>
      </c>
      <c r="F22" s="4">
        <f t="shared" si="3"/>
        <v>0</v>
      </c>
      <c r="G22" s="17">
        <f t="shared" si="3"/>
        <v>0</v>
      </c>
      <c r="H22" s="20">
        <f t="shared" si="4"/>
        <v>0</v>
      </c>
      <c r="I22" s="21">
        <f t="shared" si="4"/>
        <v>0</v>
      </c>
      <c r="J22" s="21">
        <f t="shared" si="5"/>
        <v>0</v>
      </c>
      <c r="K22" s="4">
        <f t="shared" si="6"/>
        <v>0</v>
      </c>
      <c r="L22" s="4">
        <f t="shared" si="6"/>
        <v>0</v>
      </c>
      <c r="M22" s="17">
        <f t="shared" si="6"/>
        <v>0</v>
      </c>
    </row>
    <row r="23" spans="1:13">
      <c r="A23" s="11">
        <f t="shared" ref="A23:A86" si="9">A22+0.5</f>
        <v>1.5</v>
      </c>
      <c r="B23" s="20">
        <f t="shared" si="7"/>
        <v>0</v>
      </c>
      <c r="C23" s="21">
        <f t="shared" si="8"/>
        <v>0</v>
      </c>
      <c r="D23" s="21">
        <f t="shared" si="2"/>
        <v>0</v>
      </c>
      <c r="E23" s="4">
        <f t="shared" si="3"/>
        <v>0</v>
      </c>
      <c r="F23" s="4">
        <f t="shared" si="3"/>
        <v>0</v>
      </c>
      <c r="G23" s="17">
        <f t="shared" si="3"/>
        <v>0</v>
      </c>
      <c r="H23" s="20">
        <f t="shared" si="4"/>
        <v>0</v>
      </c>
      <c r="I23" s="21">
        <f t="shared" si="4"/>
        <v>0</v>
      </c>
      <c r="J23" s="21">
        <f t="shared" si="5"/>
        <v>0</v>
      </c>
      <c r="K23" s="4">
        <f t="shared" si="6"/>
        <v>0</v>
      </c>
      <c r="L23" s="4">
        <f t="shared" si="6"/>
        <v>0</v>
      </c>
      <c r="M23" s="17">
        <f t="shared" si="6"/>
        <v>0</v>
      </c>
    </row>
    <row r="24" spans="1:13">
      <c r="A24" s="11">
        <f t="shared" si="9"/>
        <v>2</v>
      </c>
      <c r="B24" s="20">
        <f t="shared" si="7"/>
        <v>0</v>
      </c>
      <c r="C24" s="21">
        <f t="shared" si="8"/>
        <v>0</v>
      </c>
      <c r="D24" s="21">
        <f t="shared" si="2"/>
        <v>0</v>
      </c>
      <c r="E24" s="4">
        <f t="shared" si="3"/>
        <v>0</v>
      </c>
      <c r="F24" s="4">
        <f t="shared" si="3"/>
        <v>0</v>
      </c>
      <c r="G24" s="17">
        <f t="shared" si="3"/>
        <v>0</v>
      </c>
      <c r="H24" s="20">
        <f t="shared" si="4"/>
        <v>0</v>
      </c>
      <c r="I24" s="21">
        <f t="shared" si="4"/>
        <v>0</v>
      </c>
      <c r="J24" s="21">
        <f t="shared" si="5"/>
        <v>0</v>
      </c>
      <c r="K24" s="4">
        <f t="shared" si="6"/>
        <v>0</v>
      </c>
      <c r="L24" s="4">
        <f t="shared" si="6"/>
        <v>0</v>
      </c>
      <c r="M24" s="17">
        <f t="shared" si="6"/>
        <v>0</v>
      </c>
    </row>
    <row r="25" spans="1:13">
      <c r="A25" s="11">
        <f t="shared" si="9"/>
        <v>2.5</v>
      </c>
      <c r="B25" s="20">
        <f t="shared" si="7"/>
        <v>0</v>
      </c>
      <c r="C25" s="21">
        <f t="shared" si="8"/>
        <v>0</v>
      </c>
      <c r="D25" s="21">
        <f t="shared" si="2"/>
        <v>0</v>
      </c>
      <c r="E25" s="4">
        <f t="shared" si="3"/>
        <v>0</v>
      </c>
      <c r="F25" s="4">
        <f t="shared" si="3"/>
        <v>0</v>
      </c>
      <c r="G25" s="17">
        <f t="shared" si="3"/>
        <v>0</v>
      </c>
      <c r="H25" s="20">
        <f t="shared" si="4"/>
        <v>0</v>
      </c>
      <c r="I25" s="21">
        <f t="shared" si="4"/>
        <v>0</v>
      </c>
      <c r="J25" s="21">
        <f t="shared" si="5"/>
        <v>0</v>
      </c>
      <c r="K25" s="4">
        <f t="shared" si="6"/>
        <v>0</v>
      </c>
      <c r="L25" s="4">
        <f t="shared" si="6"/>
        <v>0</v>
      </c>
      <c r="M25" s="17">
        <f t="shared" si="6"/>
        <v>0</v>
      </c>
    </row>
    <row r="26" spans="1:13">
      <c r="A26" s="11">
        <f t="shared" si="9"/>
        <v>3</v>
      </c>
      <c r="B26" s="20">
        <f t="shared" si="7"/>
        <v>0</v>
      </c>
      <c r="C26" s="21">
        <f t="shared" si="8"/>
        <v>0</v>
      </c>
      <c r="D26" s="21">
        <f t="shared" si="2"/>
        <v>0</v>
      </c>
      <c r="E26" s="4">
        <f t="shared" si="3"/>
        <v>0</v>
      </c>
      <c r="F26" s="4">
        <f t="shared" si="3"/>
        <v>0</v>
      </c>
      <c r="G26" s="17">
        <f t="shared" si="3"/>
        <v>0</v>
      </c>
      <c r="H26" s="20">
        <f t="shared" si="4"/>
        <v>0</v>
      </c>
      <c r="I26" s="21">
        <f t="shared" si="4"/>
        <v>0</v>
      </c>
      <c r="J26" s="21">
        <f t="shared" si="5"/>
        <v>0</v>
      </c>
      <c r="K26" s="4">
        <f t="shared" si="6"/>
        <v>0</v>
      </c>
      <c r="L26" s="4">
        <f t="shared" si="6"/>
        <v>0</v>
      </c>
      <c r="M26" s="17">
        <f t="shared" si="6"/>
        <v>0</v>
      </c>
    </row>
    <row r="27" spans="1:13">
      <c r="A27" s="11">
        <f t="shared" si="9"/>
        <v>3.5</v>
      </c>
      <c r="B27" s="20">
        <f t="shared" si="7"/>
        <v>0</v>
      </c>
      <c r="C27" s="21">
        <f t="shared" si="8"/>
        <v>0</v>
      </c>
      <c r="D27" s="21">
        <f t="shared" si="2"/>
        <v>0</v>
      </c>
      <c r="E27" s="4">
        <f t="shared" si="3"/>
        <v>0</v>
      </c>
      <c r="F27" s="4">
        <f t="shared" si="3"/>
        <v>0</v>
      </c>
      <c r="G27" s="17">
        <f t="shared" si="3"/>
        <v>0</v>
      </c>
      <c r="H27" s="20">
        <f t="shared" si="4"/>
        <v>0</v>
      </c>
      <c r="I27" s="21">
        <f t="shared" si="4"/>
        <v>0</v>
      </c>
      <c r="J27" s="21">
        <f t="shared" si="5"/>
        <v>0</v>
      </c>
      <c r="K27" s="4">
        <f t="shared" si="6"/>
        <v>0</v>
      </c>
      <c r="L27" s="4">
        <f t="shared" si="6"/>
        <v>0</v>
      </c>
      <c r="M27" s="17">
        <f t="shared" si="6"/>
        <v>0</v>
      </c>
    </row>
    <row r="28" spans="1:13">
      <c r="A28" s="11">
        <f t="shared" si="9"/>
        <v>4</v>
      </c>
      <c r="B28" s="20">
        <f t="shared" si="7"/>
        <v>0</v>
      </c>
      <c r="C28" s="21">
        <f t="shared" si="8"/>
        <v>0</v>
      </c>
      <c r="D28" s="21">
        <f t="shared" si="2"/>
        <v>0</v>
      </c>
      <c r="E28" s="4">
        <f t="shared" si="3"/>
        <v>0</v>
      </c>
      <c r="F28" s="4">
        <f t="shared" si="3"/>
        <v>0</v>
      </c>
      <c r="G28" s="17">
        <f t="shared" si="3"/>
        <v>0</v>
      </c>
      <c r="H28" s="20">
        <f t="shared" si="4"/>
        <v>0</v>
      </c>
      <c r="I28" s="21">
        <f t="shared" si="4"/>
        <v>0</v>
      </c>
      <c r="J28" s="21">
        <f t="shared" si="5"/>
        <v>0</v>
      </c>
      <c r="K28" s="4">
        <f t="shared" si="6"/>
        <v>0</v>
      </c>
      <c r="L28" s="4">
        <f t="shared" si="6"/>
        <v>0</v>
      </c>
      <c r="M28" s="17">
        <f t="shared" si="6"/>
        <v>0</v>
      </c>
    </row>
    <row r="29" spans="1:13">
      <c r="A29" s="11">
        <f t="shared" si="9"/>
        <v>4.5</v>
      </c>
      <c r="B29" s="20">
        <f t="shared" si="7"/>
        <v>0</v>
      </c>
      <c r="C29" s="21">
        <f t="shared" si="8"/>
        <v>0</v>
      </c>
      <c r="D29" s="21">
        <f t="shared" si="2"/>
        <v>0</v>
      </c>
      <c r="E29" s="4">
        <f t="shared" si="3"/>
        <v>0</v>
      </c>
      <c r="F29" s="4">
        <f t="shared" si="3"/>
        <v>0</v>
      </c>
      <c r="G29" s="17">
        <f t="shared" si="3"/>
        <v>0</v>
      </c>
      <c r="H29" s="20">
        <f t="shared" si="4"/>
        <v>0</v>
      </c>
      <c r="I29" s="21">
        <f t="shared" si="4"/>
        <v>0</v>
      </c>
      <c r="J29" s="21">
        <f t="shared" si="5"/>
        <v>0</v>
      </c>
      <c r="K29" s="4">
        <f t="shared" si="6"/>
        <v>0</v>
      </c>
      <c r="L29" s="4">
        <f t="shared" si="6"/>
        <v>0</v>
      </c>
      <c r="M29" s="17">
        <f t="shared" si="6"/>
        <v>0</v>
      </c>
    </row>
    <row r="30" spans="1:13">
      <c r="A30" s="11">
        <f t="shared" si="9"/>
        <v>5</v>
      </c>
      <c r="B30" s="20">
        <f t="shared" si="7"/>
        <v>0</v>
      </c>
      <c r="C30" s="21">
        <f t="shared" si="8"/>
        <v>0</v>
      </c>
      <c r="D30" s="21">
        <f t="shared" si="2"/>
        <v>0</v>
      </c>
      <c r="E30" s="4">
        <f t="shared" si="3"/>
        <v>0</v>
      </c>
      <c r="F30" s="4">
        <f t="shared" si="3"/>
        <v>0</v>
      </c>
      <c r="G30" s="17">
        <f t="shared" si="3"/>
        <v>0</v>
      </c>
      <c r="H30" s="20">
        <f t="shared" si="4"/>
        <v>0</v>
      </c>
      <c r="I30" s="21">
        <f t="shared" si="4"/>
        <v>0</v>
      </c>
      <c r="J30" s="21">
        <f t="shared" si="5"/>
        <v>0</v>
      </c>
      <c r="K30" s="4">
        <f t="shared" si="6"/>
        <v>0</v>
      </c>
      <c r="L30" s="4">
        <f t="shared" si="6"/>
        <v>0</v>
      </c>
      <c r="M30" s="17">
        <f t="shared" si="6"/>
        <v>0</v>
      </c>
    </row>
    <row r="31" spans="1:13">
      <c r="A31" s="11">
        <f t="shared" si="9"/>
        <v>5.5</v>
      </c>
      <c r="B31" s="20">
        <f t="shared" si="7"/>
        <v>0</v>
      </c>
      <c r="C31" s="21">
        <f t="shared" si="8"/>
        <v>0</v>
      </c>
      <c r="D31" s="21">
        <f t="shared" si="2"/>
        <v>0</v>
      </c>
      <c r="E31" s="4">
        <f t="shared" si="3"/>
        <v>0</v>
      </c>
      <c r="F31" s="4">
        <f t="shared" si="3"/>
        <v>0</v>
      </c>
      <c r="G31" s="17">
        <f t="shared" si="3"/>
        <v>0</v>
      </c>
      <c r="H31" s="20">
        <f t="shared" si="4"/>
        <v>0</v>
      </c>
      <c r="I31" s="21">
        <f t="shared" si="4"/>
        <v>0</v>
      </c>
      <c r="J31" s="21">
        <f t="shared" si="5"/>
        <v>0</v>
      </c>
      <c r="K31" s="4">
        <f t="shared" si="6"/>
        <v>0</v>
      </c>
      <c r="L31" s="4">
        <f t="shared" si="6"/>
        <v>0</v>
      </c>
      <c r="M31" s="17">
        <f t="shared" si="6"/>
        <v>0</v>
      </c>
    </row>
    <row r="32" spans="1:13">
      <c r="A32" s="11">
        <f t="shared" si="9"/>
        <v>6</v>
      </c>
      <c r="B32" s="20">
        <f t="shared" si="7"/>
        <v>0</v>
      </c>
      <c r="C32" s="21">
        <f t="shared" si="8"/>
        <v>0</v>
      </c>
      <c r="D32" s="21">
        <f t="shared" si="2"/>
        <v>0</v>
      </c>
      <c r="E32" s="4">
        <f t="shared" si="3"/>
        <v>0</v>
      </c>
      <c r="F32" s="4">
        <f t="shared" si="3"/>
        <v>0</v>
      </c>
      <c r="G32" s="17">
        <f t="shared" si="3"/>
        <v>0</v>
      </c>
      <c r="H32" s="20">
        <f t="shared" si="4"/>
        <v>0</v>
      </c>
      <c r="I32" s="21">
        <f t="shared" si="4"/>
        <v>0</v>
      </c>
      <c r="J32" s="21">
        <f t="shared" si="5"/>
        <v>0</v>
      </c>
      <c r="K32" s="4">
        <f t="shared" si="6"/>
        <v>0</v>
      </c>
      <c r="L32" s="4">
        <f t="shared" si="6"/>
        <v>0</v>
      </c>
      <c r="M32" s="17">
        <f t="shared" si="6"/>
        <v>0</v>
      </c>
    </row>
    <row r="33" spans="1:13">
      <c r="A33" s="11">
        <f t="shared" si="9"/>
        <v>6.5</v>
      </c>
      <c r="B33" s="20">
        <f t="shared" si="7"/>
        <v>0</v>
      </c>
      <c r="C33" s="21">
        <f t="shared" si="8"/>
        <v>0</v>
      </c>
      <c r="D33" s="21">
        <f t="shared" si="2"/>
        <v>0</v>
      </c>
      <c r="E33" s="4">
        <f t="shared" si="3"/>
        <v>0</v>
      </c>
      <c r="F33" s="4">
        <f t="shared" si="3"/>
        <v>0</v>
      </c>
      <c r="G33" s="17">
        <f t="shared" si="3"/>
        <v>0</v>
      </c>
      <c r="H33" s="20">
        <f t="shared" si="4"/>
        <v>0</v>
      </c>
      <c r="I33" s="21">
        <f t="shared" si="4"/>
        <v>0</v>
      </c>
      <c r="J33" s="21">
        <f t="shared" si="5"/>
        <v>0</v>
      </c>
      <c r="K33" s="4">
        <f t="shared" si="6"/>
        <v>0</v>
      </c>
      <c r="L33" s="4">
        <f t="shared" si="6"/>
        <v>0</v>
      </c>
      <c r="M33" s="17">
        <f t="shared" si="6"/>
        <v>0</v>
      </c>
    </row>
    <row r="34" spans="1:13">
      <c r="A34" s="11">
        <f t="shared" si="9"/>
        <v>7</v>
      </c>
      <c r="B34" s="20">
        <f t="shared" si="7"/>
        <v>0</v>
      </c>
      <c r="C34" s="21">
        <f t="shared" si="8"/>
        <v>0</v>
      </c>
      <c r="D34" s="21">
        <f t="shared" si="2"/>
        <v>0</v>
      </c>
      <c r="E34" s="4">
        <f t="shared" si="3"/>
        <v>0</v>
      </c>
      <c r="F34" s="4">
        <f t="shared" si="3"/>
        <v>0</v>
      </c>
      <c r="G34" s="17">
        <f t="shared" si="3"/>
        <v>0</v>
      </c>
      <c r="H34" s="20">
        <f t="shared" si="4"/>
        <v>0</v>
      </c>
      <c r="I34" s="21">
        <f t="shared" si="4"/>
        <v>0</v>
      </c>
      <c r="J34" s="21">
        <f t="shared" si="5"/>
        <v>0</v>
      </c>
      <c r="K34" s="4">
        <f t="shared" si="6"/>
        <v>0</v>
      </c>
      <c r="L34" s="4">
        <f t="shared" si="6"/>
        <v>0</v>
      </c>
      <c r="M34" s="17">
        <f t="shared" si="6"/>
        <v>0</v>
      </c>
    </row>
    <row r="35" spans="1:13">
      <c r="A35" s="11">
        <f t="shared" si="9"/>
        <v>7.5</v>
      </c>
      <c r="B35" s="20">
        <f t="shared" si="7"/>
        <v>0</v>
      </c>
      <c r="C35" s="21">
        <f t="shared" si="8"/>
        <v>0</v>
      </c>
      <c r="D35" s="21">
        <f t="shared" si="2"/>
        <v>0</v>
      </c>
      <c r="E35" s="4">
        <f t="shared" si="3"/>
        <v>0</v>
      </c>
      <c r="F35" s="4">
        <f t="shared" si="3"/>
        <v>0</v>
      </c>
      <c r="G35" s="17">
        <f t="shared" si="3"/>
        <v>0</v>
      </c>
      <c r="H35" s="20">
        <f t="shared" si="4"/>
        <v>0</v>
      </c>
      <c r="I35" s="21">
        <f t="shared" si="4"/>
        <v>0</v>
      </c>
      <c r="J35" s="21">
        <f t="shared" si="5"/>
        <v>0</v>
      </c>
      <c r="K35" s="4">
        <f t="shared" si="6"/>
        <v>0</v>
      </c>
      <c r="L35" s="4">
        <f t="shared" si="6"/>
        <v>0</v>
      </c>
      <c r="M35" s="17">
        <f t="shared" si="6"/>
        <v>0</v>
      </c>
    </row>
    <row r="36" spans="1:13">
      <c r="A36" s="11">
        <f t="shared" si="9"/>
        <v>8</v>
      </c>
      <c r="B36" s="20">
        <f t="shared" si="7"/>
        <v>0</v>
      </c>
      <c r="C36" s="21">
        <f t="shared" si="8"/>
        <v>0</v>
      </c>
      <c r="D36" s="21">
        <f t="shared" si="2"/>
        <v>0</v>
      </c>
      <c r="E36" s="4">
        <f t="shared" si="3"/>
        <v>0</v>
      </c>
      <c r="F36" s="4">
        <f t="shared" si="3"/>
        <v>0</v>
      </c>
      <c r="G36" s="17">
        <f t="shared" si="3"/>
        <v>0</v>
      </c>
      <c r="H36" s="20">
        <f t="shared" si="4"/>
        <v>0</v>
      </c>
      <c r="I36" s="21">
        <f t="shared" si="4"/>
        <v>0</v>
      </c>
      <c r="J36" s="21">
        <f t="shared" si="5"/>
        <v>0</v>
      </c>
      <c r="K36" s="4">
        <f t="shared" si="6"/>
        <v>0</v>
      </c>
      <c r="L36" s="4">
        <f t="shared" si="6"/>
        <v>0</v>
      </c>
      <c r="M36" s="17">
        <f t="shared" si="6"/>
        <v>0</v>
      </c>
    </row>
    <row r="37" spans="1:13">
      <c r="A37" s="11">
        <f t="shared" si="9"/>
        <v>8.5</v>
      </c>
      <c r="B37" s="20">
        <f t="shared" si="7"/>
        <v>0</v>
      </c>
      <c r="C37" s="21">
        <f t="shared" si="8"/>
        <v>0</v>
      </c>
      <c r="D37" s="21">
        <f t="shared" si="7"/>
        <v>0</v>
      </c>
      <c r="E37" s="4">
        <f t="shared" si="3"/>
        <v>0</v>
      </c>
      <c r="F37" s="4">
        <f t="shared" si="3"/>
        <v>0</v>
      </c>
      <c r="G37" s="17">
        <f t="shared" si="3"/>
        <v>0</v>
      </c>
      <c r="H37" s="20">
        <f t="shared" si="4"/>
        <v>0</v>
      </c>
      <c r="I37" s="21">
        <f t="shared" si="4"/>
        <v>0</v>
      </c>
      <c r="J37" s="21">
        <f t="shared" si="5"/>
        <v>0</v>
      </c>
      <c r="K37" s="4">
        <f t="shared" si="6"/>
        <v>0</v>
      </c>
      <c r="L37" s="4">
        <f t="shared" si="6"/>
        <v>0</v>
      </c>
      <c r="M37" s="17">
        <f t="shared" si="6"/>
        <v>0</v>
      </c>
    </row>
    <row r="38" spans="1:13">
      <c r="A38" s="11">
        <f t="shared" si="9"/>
        <v>9</v>
      </c>
      <c r="B38" s="20">
        <f t="shared" si="7"/>
        <v>0</v>
      </c>
      <c r="C38" s="21">
        <f t="shared" si="8"/>
        <v>0</v>
      </c>
      <c r="D38" s="21">
        <f t="shared" si="7"/>
        <v>0</v>
      </c>
      <c r="E38" s="4">
        <f t="shared" si="3"/>
        <v>0</v>
      </c>
      <c r="F38" s="4">
        <f t="shared" si="3"/>
        <v>0</v>
      </c>
      <c r="G38" s="17">
        <f t="shared" si="3"/>
        <v>0</v>
      </c>
      <c r="H38" s="20">
        <f t="shared" si="4"/>
        <v>0</v>
      </c>
      <c r="I38" s="21">
        <f t="shared" si="4"/>
        <v>0</v>
      </c>
      <c r="J38" s="21">
        <f t="shared" si="5"/>
        <v>0</v>
      </c>
      <c r="K38" s="4">
        <f t="shared" si="6"/>
        <v>0</v>
      </c>
      <c r="L38" s="4">
        <f t="shared" si="6"/>
        <v>0</v>
      </c>
      <c r="M38" s="17">
        <f t="shared" si="6"/>
        <v>0</v>
      </c>
    </row>
    <row r="39" spans="1:13">
      <c r="A39" s="11">
        <f t="shared" si="9"/>
        <v>9.5</v>
      </c>
      <c r="B39" s="20">
        <f t="shared" si="7"/>
        <v>0</v>
      </c>
      <c r="C39" s="21">
        <f t="shared" si="8"/>
        <v>0</v>
      </c>
      <c r="D39" s="21">
        <f t="shared" si="7"/>
        <v>0</v>
      </c>
      <c r="E39" s="4">
        <f t="shared" si="3"/>
        <v>0</v>
      </c>
      <c r="F39" s="4">
        <f t="shared" si="3"/>
        <v>0</v>
      </c>
      <c r="G39" s="17">
        <f t="shared" si="3"/>
        <v>0</v>
      </c>
      <c r="H39" s="20">
        <f t="shared" si="4"/>
        <v>0</v>
      </c>
      <c r="I39" s="21">
        <f t="shared" si="4"/>
        <v>0</v>
      </c>
      <c r="J39" s="21">
        <f t="shared" si="5"/>
        <v>0</v>
      </c>
      <c r="K39" s="4">
        <f t="shared" si="6"/>
        <v>0</v>
      </c>
      <c r="L39" s="4">
        <f t="shared" si="6"/>
        <v>0</v>
      </c>
      <c r="M39" s="17">
        <f t="shared" si="6"/>
        <v>0</v>
      </c>
    </row>
    <row r="40" spans="1:13">
      <c r="A40" s="11">
        <f t="shared" si="9"/>
        <v>10</v>
      </c>
      <c r="B40" s="20">
        <f t="shared" si="7"/>
        <v>0</v>
      </c>
      <c r="C40" s="21">
        <f t="shared" si="8"/>
        <v>0</v>
      </c>
      <c r="D40" s="21">
        <f t="shared" si="7"/>
        <v>0</v>
      </c>
      <c r="E40" s="4">
        <f t="shared" si="3"/>
        <v>0</v>
      </c>
      <c r="F40" s="4">
        <f t="shared" si="3"/>
        <v>0</v>
      </c>
      <c r="G40" s="17">
        <f t="shared" si="3"/>
        <v>0</v>
      </c>
      <c r="H40" s="20">
        <f t="shared" si="4"/>
        <v>0</v>
      </c>
      <c r="I40" s="21">
        <f t="shared" si="4"/>
        <v>0</v>
      </c>
      <c r="J40" s="21">
        <f t="shared" si="5"/>
        <v>0</v>
      </c>
      <c r="K40" s="4">
        <f t="shared" si="6"/>
        <v>0</v>
      </c>
      <c r="L40" s="4">
        <f t="shared" si="6"/>
        <v>0</v>
      </c>
      <c r="M40" s="17">
        <f t="shared" si="6"/>
        <v>0</v>
      </c>
    </row>
    <row r="41" spans="1:13">
      <c r="A41" s="11">
        <f t="shared" si="9"/>
        <v>10.5</v>
      </c>
      <c r="B41" s="20">
        <f t="shared" si="7"/>
        <v>0</v>
      </c>
      <c r="C41" s="21">
        <f t="shared" si="8"/>
        <v>0</v>
      </c>
      <c r="D41" s="21">
        <f t="shared" si="7"/>
        <v>0</v>
      </c>
      <c r="E41" s="4">
        <f t="shared" si="3"/>
        <v>0</v>
      </c>
      <c r="F41" s="4">
        <f t="shared" si="3"/>
        <v>0</v>
      </c>
      <c r="G41" s="17">
        <f t="shared" si="3"/>
        <v>0</v>
      </c>
      <c r="H41" s="20">
        <f t="shared" si="4"/>
        <v>0</v>
      </c>
      <c r="I41" s="21">
        <f t="shared" si="4"/>
        <v>0</v>
      </c>
      <c r="J41" s="21">
        <f t="shared" si="5"/>
        <v>0</v>
      </c>
      <c r="K41" s="4">
        <f t="shared" si="6"/>
        <v>0</v>
      </c>
      <c r="L41" s="4">
        <f t="shared" si="6"/>
        <v>0</v>
      </c>
      <c r="M41" s="17">
        <f t="shared" si="6"/>
        <v>0</v>
      </c>
    </row>
    <row r="42" spans="1:13">
      <c r="A42" s="11">
        <f t="shared" si="9"/>
        <v>11</v>
      </c>
      <c r="B42" s="20">
        <f t="shared" si="7"/>
        <v>0</v>
      </c>
      <c r="C42" s="21">
        <f t="shared" si="8"/>
        <v>0</v>
      </c>
      <c r="D42" s="21">
        <f t="shared" si="7"/>
        <v>0</v>
      </c>
      <c r="E42" s="4">
        <f t="shared" si="3"/>
        <v>0</v>
      </c>
      <c r="F42" s="4">
        <f t="shared" si="3"/>
        <v>0</v>
      </c>
      <c r="G42" s="17">
        <f t="shared" si="3"/>
        <v>0</v>
      </c>
      <c r="H42" s="20">
        <f t="shared" si="4"/>
        <v>0</v>
      </c>
      <c r="I42" s="21">
        <f t="shared" si="4"/>
        <v>0</v>
      </c>
      <c r="J42" s="21">
        <f t="shared" si="5"/>
        <v>0</v>
      </c>
      <c r="K42" s="4">
        <f t="shared" si="6"/>
        <v>0</v>
      </c>
      <c r="L42" s="4">
        <f t="shared" si="6"/>
        <v>0</v>
      </c>
      <c r="M42" s="17">
        <f t="shared" si="6"/>
        <v>0</v>
      </c>
    </row>
    <row r="43" spans="1:13">
      <c r="A43" s="11">
        <f t="shared" si="9"/>
        <v>11.5</v>
      </c>
      <c r="B43" s="20">
        <f t="shared" si="7"/>
        <v>0</v>
      </c>
      <c r="C43" s="21">
        <f t="shared" si="8"/>
        <v>0</v>
      </c>
      <c r="D43" s="21">
        <f t="shared" si="7"/>
        <v>0</v>
      </c>
      <c r="E43" s="4">
        <f t="shared" si="3"/>
        <v>0</v>
      </c>
      <c r="F43" s="4">
        <f t="shared" si="3"/>
        <v>0</v>
      </c>
      <c r="G43" s="17">
        <f t="shared" si="3"/>
        <v>0</v>
      </c>
      <c r="H43" s="20">
        <f t="shared" si="4"/>
        <v>0</v>
      </c>
      <c r="I43" s="21">
        <f t="shared" si="4"/>
        <v>0</v>
      </c>
      <c r="J43" s="21">
        <f t="shared" si="5"/>
        <v>0</v>
      </c>
      <c r="K43" s="4">
        <f t="shared" si="6"/>
        <v>0</v>
      </c>
      <c r="L43" s="4">
        <f t="shared" si="6"/>
        <v>0</v>
      </c>
      <c r="M43" s="17">
        <f t="shared" si="6"/>
        <v>0</v>
      </c>
    </row>
    <row r="44" spans="1:13">
      <c r="A44" s="11">
        <f t="shared" si="9"/>
        <v>12</v>
      </c>
      <c r="B44" s="20">
        <f t="shared" si="7"/>
        <v>0</v>
      </c>
      <c r="C44" s="21">
        <f t="shared" si="8"/>
        <v>0</v>
      </c>
      <c r="D44" s="21">
        <f t="shared" si="7"/>
        <v>0</v>
      </c>
      <c r="E44" s="4">
        <f t="shared" si="3"/>
        <v>0</v>
      </c>
      <c r="F44" s="4">
        <f t="shared" si="3"/>
        <v>0</v>
      </c>
      <c r="G44" s="17">
        <f t="shared" si="3"/>
        <v>0</v>
      </c>
      <c r="H44" s="20">
        <f t="shared" si="4"/>
        <v>0</v>
      </c>
      <c r="I44" s="21">
        <f t="shared" si="4"/>
        <v>0</v>
      </c>
      <c r="J44" s="21">
        <f t="shared" si="5"/>
        <v>0</v>
      </c>
      <c r="K44" s="4">
        <f t="shared" si="6"/>
        <v>0</v>
      </c>
      <c r="L44" s="4">
        <f t="shared" si="6"/>
        <v>0</v>
      </c>
      <c r="M44" s="17">
        <f t="shared" si="6"/>
        <v>0</v>
      </c>
    </row>
    <row r="45" spans="1:13">
      <c r="A45" s="11">
        <f t="shared" si="9"/>
        <v>12.5</v>
      </c>
      <c r="B45" s="20">
        <f t="shared" si="7"/>
        <v>0</v>
      </c>
      <c r="C45" s="21">
        <f t="shared" si="8"/>
        <v>0</v>
      </c>
      <c r="D45" s="21">
        <f t="shared" si="7"/>
        <v>0</v>
      </c>
      <c r="E45" s="4">
        <f t="shared" si="3"/>
        <v>0</v>
      </c>
      <c r="F45" s="4">
        <f t="shared" si="3"/>
        <v>0</v>
      </c>
      <c r="G45" s="17">
        <f t="shared" si="3"/>
        <v>0</v>
      </c>
      <c r="H45" s="20">
        <f t="shared" si="4"/>
        <v>0</v>
      </c>
      <c r="I45" s="21">
        <f t="shared" si="4"/>
        <v>0</v>
      </c>
      <c r="J45" s="21">
        <f t="shared" si="5"/>
        <v>0</v>
      </c>
      <c r="K45" s="4">
        <f t="shared" si="6"/>
        <v>0</v>
      </c>
      <c r="L45" s="4">
        <f t="shared" si="6"/>
        <v>0</v>
      </c>
      <c r="M45" s="17">
        <f t="shared" si="6"/>
        <v>0</v>
      </c>
    </row>
    <row r="46" spans="1:13">
      <c r="A46" s="11">
        <f t="shared" si="9"/>
        <v>13</v>
      </c>
      <c r="B46" s="20">
        <f t="shared" si="7"/>
        <v>0</v>
      </c>
      <c r="C46" s="21">
        <f t="shared" si="8"/>
        <v>0</v>
      </c>
      <c r="D46" s="21">
        <f t="shared" si="7"/>
        <v>0</v>
      </c>
      <c r="E46" s="4">
        <f t="shared" si="3"/>
        <v>0</v>
      </c>
      <c r="F46" s="4">
        <f t="shared" si="3"/>
        <v>0</v>
      </c>
      <c r="G46" s="17">
        <f t="shared" si="3"/>
        <v>0</v>
      </c>
      <c r="H46" s="20">
        <f t="shared" si="4"/>
        <v>0</v>
      </c>
      <c r="I46" s="21">
        <f t="shared" si="4"/>
        <v>0</v>
      </c>
      <c r="J46" s="21">
        <f t="shared" si="5"/>
        <v>0</v>
      </c>
      <c r="K46" s="4">
        <f t="shared" si="6"/>
        <v>0</v>
      </c>
      <c r="L46" s="4">
        <f t="shared" si="6"/>
        <v>0</v>
      </c>
      <c r="M46" s="17">
        <f t="shared" si="6"/>
        <v>0</v>
      </c>
    </row>
    <row r="47" spans="1:13">
      <c r="A47" s="11">
        <f t="shared" si="9"/>
        <v>13.5</v>
      </c>
      <c r="B47" s="20">
        <f t="shared" si="7"/>
        <v>0</v>
      </c>
      <c r="C47" s="21">
        <f t="shared" si="8"/>
        <v>0</v>
      </c>
      <c r="D47" s="21">
        <f t="shared" si="7"/>
        <v>0</v>
      </c>
      <c r="E47" s="4">
        <f t="shared" si="3"/>
        <v>0</v>
      </c>
      <c r="F47" s="4">
        <f t="shared" si="3"/>
        <v>0</v>
      </c>
      <c r="G47" s="17">
        <f t="shared" si="3"/>
        <v>0</v>
      </c>
      <c r="H47" s="20">
        <f t="shared" si="4"/>
        <v>0</v>
      </c>
      <c r="I47" s="21">
        <f t="shared" si="4"/>
        <v>0</v>
      </c>
      <c r="J47" s="21">
        <f t="shared" si="5"/>
        <v>0</v>
      </c>
      <c r="K47" s="4">
        <f t="shared" si="6"/>
        <v>0</v>
      </c>
      <c r="L47" s="4">
        <f t="shared" si="6"/>
        <v>0</v>
      </c>
      <c r="M47" s="17">
        <f t="shared" si="6"/>
        <v>0</v>
      </c>
    </row>
    <row r="48" spans="1:13">
      <c r="A48" s="11">
        <f t="shared" si="9"/>
        <v>14</v>
      </c>
      <c r="B48" s="20">
        <f t="shared" si="7"/>
        <v>0</v>
      </c>
      <c r="C48" s="21">
        <f t="shared" si="8"/>
        <v>0</v>
      </c>
      <c r="D48" s="21">
        <f t="shared" si="7"/>
        <v>0</v>
      </c>
      <c r="E48" s="4">
        <f t="shared" si="3"/>
        <v>0</v>
      </c>
      <c r="F48" s="4">
        <f t="shared" si="3"/>
        <v>0</v>
      </c>
      <c r="G48" s="17">
        <f t="shared" si="3"/>
        <v>0</v>
      </c>
      <c r="H48" s="20">
        <f t="shared" si="4"/>
        <v>0</v>
      </c>
      <c r="I48" s="21">
        <f t="shared" si="4"/>
        <v>0</v>
      </c>
      <c r="J48" s="21">
        <f t="shared" si="5"/>
        <v>0</v>
      </c>
      <c r="K48" s="4">
        <f t="shared" si="6"/>
        <v>0</v>
      </c>
      <c r="L48" s="4">
        <f t="shared" si="6"/>
        <v>0</v>
      </c>
      <c r="M48" s="17">
        <f t="shared" si="6"/>
        <v>0</v>
      </c>
    </row>
    <row r="49" spans="1:13">
      <c r="A49" s="11">
        <f t="shared" si="9"/>
        <v>14.5</v>
      </c>
      <c r="B49" s="20">
        <f t="shared" si="7"/>
        <v>0</v>
      </c>
      <c r="C49" s="21">
        <f t="shared" si="8"/>
        <v>0</v>
      </c>
      <c r="D49" s="21">
        <f t="shared" si="7"/>
        <v>0</v>
      </c>
      <c r="E49" s="4">
        <f t="shared" si="3"/>
        <v>0</v>
      </c>
      <c r="F49" s="4">
        <f t="shared" si="3"/>
        <v>0</v>
      </c>
      <c r="G49" s="17">
        <f t="shared" si="3"/>
        <v>0</v>
      </c>
      <c r="H49" s="20">
        <f t="shared" si="4"/>
        <v>0</v>
      </c>
      <c r="I49" s="21">
        <f t="shared" si="4"/>
        <v>0</v>
      </c>
      <c r="J49" s="21">
        <f t="shared" si="5"/>
        <v>0</v>
      </c>
      <c r="K49" s="4">
        <f t="shared" si="6"/>
        <v>0</v>
      </c>
      <c r="L49" s="4">
        <f t="shared" si="6"/>
        <v>0</v>
      </c>
      <c r="M49" s="17">
        <f t="shared" si="6"/>
        <v>0</v>
      </c>
    </row>
    <row r="50" spans="1:13">
      <c r="A50" s="11">
        <f t="shared" si="9"/>
        <v>15</v>
      </c>
      <c r="B50" s="20">
        <f t="shared" si="7"/>
        <v>0</v>
      </c>
      <c r="C50" s="21">
        <f t="shared" si="8"/>
        <v>0</v>
      </c>
      <c r="D50" s="21">
        <f t="shared" si="7"/>
        <v>0</v>
      </c>
      <c r="E50" s="4">
        <f t="shared" si="3"/>
        <v>0</v>
      </c>
      <c r="F50" s="4">
        <f t="shared" si="3"/>
        <v>0</v>
      </c>
      <c r="G50" s="17">
        <f t="shared" si="3"/>
        <v>0</v>
      </c>
      <c r="H50" s="20">
        <f t="shared" si="4"/>
        <v>0</v>
      </c>
      <c r="I50" s="21">
        <f t="shared" si="4"/>
        <v>0</v>
      </c>
      <c r="J50" s="21">
        <f t="shared" si="5"/>
        <v>0</v>
      </c>
      <c r="K50" s="4">
        <f t="shared" si="6"/>
        <v>0</v>
      </c>
      <c r="L50" s="4">
        <f t="shared" si="6"/>
        <v>0</v>
      </c>
      <c r="M50" s="17">
        <f t="shared" si="6"/>
        <v>0</v>
      </c>
    </row>
    <row r="51" spans="1:13">
      <c r="A51" s="11">
        <f t="shared" si="9"/>
        <v>15.5</v>
      </c>
      <c r="B51" s="20">
        <f t="shared" si="7"/>
        <v>0</v>
      </c>
      <c r="C51" s="21">
        <f t="shared" si="8"/>
        <v>0</v>
      </c>
      <c r="D51" s="21">
        <f t="shared" si="7"/>
        <v>0</v>
      </c>
      <c r="E51" s="4">
        <f t="shared" si="3"/>
        <v>0</v>
      </c>
      <c r="F51" s="4">
        <f t="shared" si="3"/>
        <v>0</v>
      </c>
      <c r="G51" s="17">
        <f t="shared" si="3"/>
        <v>0</v>
      </c>
      <c r="H51" s="20">
        <f t="shared" si="4"/>
        <v>0</v>
      </c>
      <c r="I51" s="21">
        <f t="shared" si="4"/>
        <v>0</v>
      </c>
      <c r="J51" s="21">
        <f t="shared" si="5"/>
        <v>0</v>
      </c>
      <c r="K51" s="4">
        <f t="shared" si="6"/>
        <v>0</v>
      </c>
      <c r="L51" s="4">
        <f t="shared" si="6"/>
        <v>0</v>
      </c>
      <c r="M51" s="17">
        <f t="shared" si="6"/>
        <v>0</v>
      </c>
    </row>
    <row r="52" spans="1:13">
      <c r="A52" s="11">
        <f t="shared" si="9"/>
        <v>16</v>
      </c>
      <c r="B52" s="20">
        <f t="shared" si="7"/>
        <v>0</v>
      </c>
      <c r="C52" s="21">
        <f t="shared" si="8"/>
        <v>0</v>
      </c>
      <c r="D52" s="21">
        <f t="shared" si="7"/>
        <v>0</v>
      </c>
      <c r="E52" s="4">
        <f t="shared" si="3"/>
        <v>0</v>
      </c>
      <c r="F52" s="4">
        <f t="shared" si="3"/>
        <v>0</v>
      </c>
      <c r="G52" s="17">
        <f t="shared" si="3"/>
        <v>0</v>
      </c>
      <c r="H52" s="20">
        <f t="shared" si="4"/>
        <v>0</v>
      </c>
      <c r="I52" s="21">
        <f t="shared" si="4"/>
        <v>0</v>
      </c>
      <c r="J52" s="21">
        <f t="shared" si="5"/>
        <v>0</v>
      </c>
      <c r="K52" s="4">
        <f t="shared" si="6"/>
        <v>0</v>
      </c>
      <c r="L52" s="4">
        <f t="shared" si="6"/>
        <v>0</v>
      </c>
      <c r="M52" s="17">
        <f t="shared" si="6"/>
        <v>0</v>
      </c>
    </row>
    <row r="53" spans="1:13">
      <c r="A53" s="11">
        <f t="shared" si="9"/>
        <v>16.5</v>
      </c>
      <c r="B53" s="20">
        <f t="shared" si="7"/>
        <v>0</v>
      </c>
      <c r="C53" s="21">
        <f t="shared" si="8"/>
        <v>0</v>
      </c>
      <c r="D53" s="21">
        <f t="shared" si="7"/>
        <v>0</v>
      </c>
      <c r="E53" s="4">
        <f t="shared" ref="E53:G84" si="10">B53/($B$4*$A53*1000)</f>
        <v>0</v>
      </c>
      <c r="F53" s="4">
        <f t="shared" si="10"/>
        <v>0</v>
      </c>
      <c r="G53" s="17">
        <f t="shared" si="10"/>
        <v>0</v>
      </c>
      <c r="H53" s="20">
        <f t="shared" ref="H53:I84" si="11">IF($A53&lt;1,0,MIN(MIN(B$7*B$14,B$13)*B$15,$A53*$B$4*1000))</f>
        <v>0</v>
      </c>
      <c r="I53" s="21">
        <f t="shared" si="11"/>
        <v>0</v>
      </c>
      <c r="J53" s="21">
        <f t="shared" si="5"/>
        <v>0</v>
      </c>
      <c r="K53" s="4">
        <f t="shared" ref="K53:M84" si="12">H53/($B$4*$A53*1000)</f>
        <v>0</v>
      </c>
      <c r="L53" s="4">
        <f t="shared" si="12"/>
        <v>0</v>
      </c>
      <c r="M53" s="17">
        <f t="shared" si="12"/>
        <v>0</v>
      </c>
    </row>
    <row r="54" spans="1:13">
      <c r="A54" s="11">
        <f t="shared" si="9"/>
        <v>17</v>
      </c>
      <c r="B54" s="20">
        <f t="shared" ref="B54:D85" si="13">IF($A54&lt;1,0,MIN(MIN(B$7*B$10,B$9)*B$11,$A54*$B$4*1000))</f>
        <v>0</v>
      </c>
      <c r="C54" s="21">
        <f t="shared" si="8"/>
        <v>0</v>
      </c>
      <c r="D54" s="21">
        <f t="shared" si="13"/>
        <v>0</v>
      </c>
      <c r="E54" s="4">
        <f t="shared" si="10"/>
        <v>0</v>
      </c>
      <c r="F54" s="4">
        <f t="shared" si="10"/>
        <v>0</v>
      </c>
      <c r="G54" s="17">
        <f t="shared" si="10"/>
        <v>0</v>
      </c>
      <c r="H54" s="20">
        <f t="shared" si="11"/>
        <v>0</v>
      </c>
      <c r="I54" s="21">
        <f t="shared" si="11"/>
        <v>0</v>
      </c>
      <c r="J54" s="21">
        <f t="shared" si="5"/>
        <v>0</v>
      </c>
      <c r="K54" s="4">
        <f t="shared" si="12"/>
        <v>0</v>
      </c>
      <c r="L54" s="4">
        <f t="shared" si="12"/>
        <v>0</v>
      </c>
      <c r="M54" s="17">
        <f t="shared" si="12"/>
        <v>0</v>
      </c>
    </row>
    <row r="55" spans="1:13">
      <c r="A55" s="11">
        <f t="shared" si="9"/>
        <v>17.5</v>
      </c>
      <c r="B55" s="20">
        <f t="shared" si="13"/>
        <v>0</v>
      </c>
      <c r="C55" s="21">
        <f t="shared" si="8"/>
        <v>0</v>
      </c>
      <c r="D55" s="21">
        <f t="shared" si="13"/>
        <v>0</v>
      </c>
      <c r="E55" s="4">
        <f t="shared" si="10"/>
        <v>0</v>
      </c>
      <c r="F55" s="4">
        <f t="shared" si="10"/>
        <v>0</v>
      </c>
      <c r="G55" s="17">
        <f t="shared" si="10"/>
        <v>0</v>
      </c>
      <c r="H55" s="20">
        <f t="shared" si="11"/>
        <v>0</v>
      </c>
      <c r="I55" s="21">
        <f t="shared" si="11"/>
        <v>0</v>
      </c>
      <c r="J55" s="21">
        <f t="shared" si="5"/>
        <v>0</v>
      </c>
      <c r="K55" s="4">
        <f t="shared" si="12"/>
        <v>0</v>
      </c>
      <c r="L55" s="4">
        <f t="shared" si="12"/>
        <v>0</v>
      </c>
      <c r="M55" s="17">
        <f t="shared" si="12"/>
        <v>0</v>
      </c>
    </row>
    <row r="56" spans="1:13">
      <c r="A56" s="11">
        <f t="shared" si="9"/>
        <v>18</v>
      </c>
      <c r="B56" s="20">
        <f t="shared" si="13"/>
        <v>0</v>
      </c>
      <c r="C56" s="21">
        <f t="shared" si="8"/>
        <v>0</v>
      </c>
      <c r="D56" s="21">
        <f t="shared" si="13"/>
        <v>0</v>
      </c>
      <c r="E56" s="4">
        <f t="shared" si="10"/>
        <v>0</v>
      </c>
      <c r="F56" s="4">
        <f t="shared" si="10"/>
        <v>0</v>
      </c>
      <c r="G56" s="17">
        <f t="shared" si="10"/>
        <v>0</v>
      </c>
      <c r="H56" s="20">
        <f t="shared" si="11"/>
        <v>0</v>
      </c>
      <c r="I56" s="21">
        <f t="shared" si="11"/>
        <v>0</v>
      </c>
      <c r="J56" s="21">
        <f t="shared" si="5"/>
        <v>0</v>
      </c>
      <c r="K56" s="4">
        <f t="shared" si="12"/>
        <v>0</v>
      </c>
      <c r="L56" s="4">
        <f t="shared" si="12"/>
        <v>0</v>
      </c>
      <c r="M56" s="17">
        <f t="shared" si="12"/>
        <v>0</v>
      </c>
    </row>
    <row r="57" spans="1:13">
      <c r="A57" s="11">
        <f t="shared" si="9"/>
        <v>18.5</v>
      </c>
      <c r="B57" s="20">
        <f t="shared" si="13"/>
        <v>0</v>
      </c>
      <c r="C57" s="21">
        <f t="shared" si="8"/>
        <v>0</v>
      </c>
      <c r="D57" s="21">
        <f t="shared" si="13"/>
        <v>0</v>
      </c>
      <c r="E57" s="4">
        <f t="shared" si="10"/>
        <v>0</v>
      </c>
      <c r="F57" s="4">
        <f t="shared" si="10"/>
        <v>0</v>
      </c>
      <c r="G57" s="17">
        <f t="shared" si="10"/>
        <v>0</v>
      </c>
      <c r="H57" s="20">
        <f t="shared" si="11"/>
        <v>0</v>
      </c>
      <c r="I57" s="21">
        <f t="shared" si="11"/>
        <v>0</v>
      </c>
      <c r="J57" s="21">
        <f t="shared" si="5"/>
        <v>0</v>
      </c>
      <c r="K57" s="4">
        <f t="shared" si="12"/>
        <v>0</v>
      </c>
      <c r="L57" s="4">
        <f t="shared" si="12"/>
        <v>0</v>
      </c>
      <c r="M57" s="17">
        <f t="shared" si="12"/>
        <v>0</v>
      </c>
    </row>
    <row r="58" spans="1:13">
      <c r="A58" s="11">
        <f t="shared" si="9"/>
        <v>19</v>
      </c>
      <c r="B58" s="20">
        <f t="shared" si="13"/>
        <v>0</v>
      </c>
      <c r="C58" s="21">
        <f t="shared" si="8"/>
        <v>0</v>
      </c>
      <c r="D58" s="21">
        <f t="shared" si="13"/>
        <v>0</v>
      </c>
      <c r="E58" s="4">
        <f t="shared" si="10"/>
        <v>0</v>
      </c>
      <c r="F58" s="4">
        <f t="shared" si="10"/>
        <v>0</v>
      </c>
      <c r="G58" s="17">
        <f t="shared" si="10"/>
        <v>0</v>
      </c>
      <c r="H58" s="20">
        <f t="shared" si="11"/>
        <v>0</v>
      </c>
      <c r="I58" s="21">
        <f t="shared" si="11"/>
        <v>0</v>
      </c>
      <c r="J58" s="21">
        <f t="shared" si="5"/>
        <v>0</v>
      </c>
      <c r="K58" s="4">
        <f t="shared" si="12"/>
        <v>0</v>
      </c>
      <c r="L58" s="4">
        <f t="shared" si="12"/>
        <v>0</v>
      </c>
      <c r="M58" s="17">
        <f t="shared" si="12"/>
        <v>0</v>
      </c>
    </row>
    <row r="59" spans="1:13">
      <c r="A59" s="11">
        <f t="shared" si="9"/>
        <v>19.5</v>
      </c>
      <c r="B59" s="20">
        <f t="shared" si="13"/>
        <v>0</v>
      </c>
      <c r="C59" s="21">
        <f t="shared" si="8"/>
        <v>0</v>
      </c>
      <c r="D59" s="21">
        <f t="shared" si="13"/>
        <v>0</v>
      </c>
      <c r="E59" s="4">
        <f t="shared" si="10"/>
        <v>0</v>
      </c>
      <c r="F59" s="4">
        <f t="shared" si="10"/>
        <v>0</v>
      </c>
      <c r="G59" s="17">
        <f t="shared" si="10"/>
        <v>0</v>
      </c>
      <c r="H59" s="20">
        <f t="shared" si="11"/>
        <v>0</v>
      </c>
      <c r="I59" s="21">
        <f t="shared" si="11"/>
        <v>0</v>
      </c>
      <c r="J59" s="21">
        <f t="shared" si="5"/>
        <v>0</v>
      </c>
      <c r="K59" s="4">
        <f t="shared" si="12"/>
        <v>0</v>
      </c>
      <c r="L59" s="4">
        <f t="shared" si="12"/>
        <v>0</v>
      </c>
      <c r="M59" s="17">
        <f t="shared" si="12"/>
        <v>0</v>
      </c>
    </row>
    <row r="60" spans="1:13">
      <c r="A60" s="11">
        <f t="shared" si="9"/>
        <v>20</v>
      </c>
      <c r="B60" s="20">
        <f t="shared" si="13"/>
        <v>0</v>
      </c>
      <c r="C60" s="21">
        <f t="shared" si="8"/>
        <v>0</v>
      </c>
      <c r="D60" s="21">
        <f t="shared" si="13"/>
        <v>0</v>
      </c>
      <c r="E60" s="4">
        <f t="shared" si="10"/>
        <v>0</v>
      </c>
      <c r="F60" s="4">
        <f t="shared" si="10"/>
        <v>0</v>
      </c>
      <c r="G60" s="17">
        <f t="shared" si="10"/>
        <v>0</v>
      </c>
      <c r="H60" s="20">
        <f t="shared" si="11"/>
        <v>0</v>
      </c>
      <c r="I60" s="21">
        <f t="shared" si="11"/>
        <v>0</v>
      </c>
      <c r="J60" s="21">
        <f t="shared" si="5"/>
        <v>0</v>
      </c>
      <c r="K60" s="4">
        <f t="shared" si="12"/>
        <v>0</v>
      </c>
      <c r="L60" s="4">
        <f t="shared" si="12"/>
        <v>0</v>
      </c>
      <c r="M60" s="17">
        <f t="shared" si="12"/>
        <v>0</v>
      </c>
    </row>
    <row r="61" spans="1:13">
      <c r="A61" s="11">
        <f t="shared" si="9"/>
        <v>20.5</v>
      </c>
      <c r="B61" s="20">
        <f t="shared" si="13"/>
        <v>0</v>
      </c>
      <c r="C61" s="21">
        <f t="shared" si="8"/>
        <v>0</v>
      </c>
      <c r="D61" s="21">
        <f t="shared" si="13"/>
        <v>0</v>
      </c>
      <c r="E61" s="4">
        <f t="shared" si="10"/>
        <v>0</v>
      </c>
      <c r="F61" s="4">
        <f t="shared" si="10"/>
        <v>0</v>
      </c>
      <c r="G61" s="17">
        <f t="shared" si="10"/>
        <v>0</v>
      </c>
      <c r="H61" s="20">
        <f t="shared" si="11"/>
        <v>0</v>
      </c>
      <c r="I61" s="21">
        <f t="shared" si="11"/>
        <v>0</v>
      </c>
      <c r="J61" s="21">
        <f t="shared" si="5"/>
        <v>0</v>
      </c>
      <c r="K61" s="4">
        <f t="shared" si="12"/>
        <v>0</v>
      </c>
      <c r="L61" s="4">
        <f t="shared" si="12"/>
        <v>0</v>
      </c>
      <c r="M61" s="17">
        <f t="shared" si="12"/>
        <v>0</v>
      </c>
    </row>
    <row r="62" spans="1:13">
      <c r="A62" s="11">
        <f t="shared" si="9"/>
        <v>21</v>
      </c>
      <c r="B62" s="20">
        <f t="shared" si="13"/>
        <v>0</v>
      </c>
      <c r="C62" s="21">
        <f t="shared" si="8"/>
        <v>0</v>
      </c>
      <c r="D62" s="21">
        <f t="shared" si="13"/>
        <v>0</v>
      </c>
      <c r="E62" s="4">
        <f t="shared" si="10"/>
        <v>0</v>
      </c>
      <c r="F62" s="4">
        <f t="shared" si="10"/>
        <v>0</v>
      </c>
      <c r="G62" s="17">
        <f t="shared" si="10"/>
        <v>0</v>
      </c>
      <c r="H62" s="20">
        <f t="shared" si="11"/>
        <v>0</v>
      </c>
      <c r="I62" s="21">
        <f t="shared" si="11"/>
        <v>0</v>
      </c>
      <c r="J62" s="21">
        <f t="shared" si="5"/>
        <v>0</v>
      </c>
      <c r="K62" s="4">
        <f t="shared" si="12"/>
        <v>0</v>
      </c>
      <c r="L62" s="4">
        <f t="shared" si="12"/>
        <v>0</v>
      </c>
      <c r="M62" s="17">
        <f t="shared" si="12"/>
        <v>0</v>
      </c>
    </row>
    <row r="63" spans="1:13">
      <c r="A63" s="11">
        <f t="shared" si="9"/>
        <v>21.5</v>
      </c>
      <c r="B63" s="20">
        <f t="shared" si="13"/>
        <v>0</v>
      </c>
      <c r="C63" s="21">
        <f t="shared" si="8"/>
        <v>0</v>
      </c>
      <c r="D63" s="21">
        <f t="shared" si="13"/>
        <v>0</v>
      </c>
      <c r="E63" s="4">
        <f t="shared" si="10"/>
        <v>0</v>
      </c>
      <c r="F63" s="4">
        <f t="shared" si="10"/>
        <v>0</v>
      </c>
      <c r="G63" s="17">
        <f t="shared" si="10"/>
        <v>0</v>
      </c>
      <c r="H63" s="20">
        <f t="shared" si="11"/>
        <v>0</v>
      </c>
      <c r="I63" s="21">
        <f t="shared" si="11"/>
        <v>0</v>
      </c>
      <c r="J63" s="21">
        <f t="shared" si="5"/>
        <v>0</v>
      </c>
      <c r="K63" s="4">
        <f t="shared" si="12"/>
        <v>0</v>
      </c>
      <c r="L63" s="4">
        <f t="shared" si="12"/>
        <v>0</v>
      </c>
      <c r="M63" s="17">
        <f t="shared" si="12"/>
        <v>0</v>
      </c>
    </row>
    <row r="64" spans="1:13">
      <c r="A64" s="11">
        <f t="shared" si="9"/>
        <v>22</v>
      </c>
      <c r="B64" s="20">
        <f t="shared" si="13"/>
        <v>0</v>
      </c>
      <c r="C64" s="21">
        <f t="shared" si="8"/>
        <v>0</v>
      </c>
      <c r="D64" s="21">
        <f t="shared" si="13"/>
        <v>0</v>
      </c>
      <c r="E64" s="4">
        <f t="shared" si="10"/>
        <v>0</v>
      </c>
      <c r="F64" s="4">
        <f t="shared" si="10"/>
        <v>0</v>
      </c>
      <c r="G64" s="17">
        <f t="shared" si="10"/>
        <v>0</v>
      </c>
      <c r="H64" s="20">
        <f t="shared" si="11"/>
        <v>0</v>
      </c>
      <c r="I64" s="21">
        <f t="shared" si="11"/>
        <v>0</v>
      </c>
      <c r="J64" s="21">
        <f t="shared" si="5"/>
        <v>0</v>
      </c>
      <c r="K64" s="4">
        <f t="shared" si="12"/>
        <v>0</v>
      </c>
      <c r="L64" s="4">
        <f t="shared" si="12"/>
        <v>0</v>
      </c>
      <c r="M64" s="17">
        <f t="shared" si="12"/>
        <v>0</v>
      </c>
    </row>
    <row r="65" spans="1:13">
      <c r="A65" s="11">
        <f t="shared" si="9"/>
        <v>22.5</v>
      </c>
      <c r="B65" s="20">
        <f t="shared" si="13"/>
        <v>0</v>
      </c>
      <c r="C65" s="21">
        <f t="shared" si="8"/>
        <v>0</v>
      </c>
      <c r="D65" s="21">
        <f t="shared" si="13"/>
        <v>0</v>
      </c>
      <c r="E65" s="4">
        <f t="shared" si="10"/>
        <v>0</v>
      </c>
      <c r="F65" s="4">
        <f t="shared" si="10"/>
        <v>0</v>
      </c>
      <c r="G65" s="17">
        <f t="shared" si="10"/>
        <v>0</v>
      </c>
      <c r="H65" s="20">
        <f t="shared" si="11"/>
        <v>0</v>
      </c>
      <c r="I65" s="21">
        <f t="shared" si="11"/>
        <v>0</v>
      </c>
      <c r="J65" s="21">
        <f t="shared" si="5"/>
        <v>0</v>
      </c>
      <c r="K65" s="4">
        <f t="shared" si="12"/>
        <v>0</v>
      </c>
      <c r="L65" s="4">
        <f t="shared" si="12"/>
        <v>0</v>
      </c>
      <c r="M65" s="17">
        <f t="shared" si="12"/>
        <v>0</v>
      </c>
    </row>
    <row r="66" spans="1:13">
      <c r="A66" s="11">
        <f t="shared" si="9"/>
        <v>23</v>
      </c>
      <c r="B66" s="20">
        <f t="shared" si="13"/>
        <v>0</v>
      </c>
      <c r="C66" s="21">
        <f t="shared" si="8"/>
        <v>0</v>
      </c>
      <c r="D66" s="21">
        <f t="shared" si="13"/>
        <v>0</v>
      </c>
      <c r="E66" s="4">
        <f t="shared" si="10"/>
        <v>0</v>
      </c>
      <c r="F66" s="4">
        <f t="shared" si="10"/>
        <v>0</v>
      </c>
      <c r="G66" s="17">
        <f t="shared" si="10"/>
        <v>0</v>
      </c>
      <c r="H66" s="20">
        <f t="shared" si="11"/>
        <v>0</v>
      </c>
      <c r="I66" s="21">
        <f t="shared" si="11"/>
        <v>0</v>
      </c>
      <c r="J66" s="21">
        <f t="shared" si="5"/>
        <v>0</v>
      </c>
      <c r="K66" s="4">
        <f t="shared" si="12"/>
        <v>0</v>
      </c>
      <c r="L66" s="4">
        <f t="shared" si="12"/>
        <v>0</v>
      </c>
      <c r="M66" s="17">
        <f t="shared" si="12"/>
        <v>0</v>
      </c>
    </row>
    <row r="67" spans="1:13">
      <c r="A67" s="11">
        <f t="shared" si="9"/>
        <v>23.5</v>
      </c>
      <c r="B67" s="20">
        <f t="shared" si="13"/>
        <v>0</v>
      </c>
      <c r="C67" s="21">
        <f t="shared" si="8"/>
        <v>0</v>
      </c>
      <c r="D67" s="21">
        <f t="shared" si="13"/>
        <v>0</v>
      </c>
      <c r="E67" s="4">
        <f t="shared" si="10"/>
        <v>0</v>
      </c>
      <c r="F67" s="4">
        <f t="shared" si="10"/>
        <v>0</v>
      </c>
      <c r="G67" s="17">
        <f t="shared" si="10"/>
        <v>0</v>
      </c>
      <c r="H67" s="20">
        <f t="shared" si="11"/>
        <v>0</v>
      </c>
      <c r="I67" s="21">
        <f t="shared" si="11"/>
        <v>0</v>
      </c>
      <c r="J67" s="21">
        <f t="shared" si="5"/>
        <v>0</v>
      </c>
      <c r="K67" s="4">
        <f t="shared" si="12"/>
        <v>0</v>
      </c>
      <c r="L67" s="4">
        <f t="shared" si="12"/>
        <v>0</v>
      </c>
      <c r="M67" s="17">
        <f t="shared" si="12"/>
        <v>0</v>
      </c>
    </row>
    <row r="68" spans="1:13">
      <c r="A68" s="11">
        <f t="shared" si="9"/>
        <v>24</v>
      </c>
      <c r="B68" s="20">
        <f t="shared" si="13"/>
        <v>0</v>
      </c>
      <c r="C68" s="21">
        <f t="shared" si="8"/>
        <v>0</v>
      </c>
      <c r="D68" s="21">
        <f t="shared" si="13"/>
        <v>0</v>
      </c>
      <c r="E68" s="4">
        <f t="shared" si="10"/>
        <v>0</v>
      </c>
      <c r="F68" s="4">
        <f t="shared" si="10"/>
        <v>0</v>
      </c>
      <c r="G68" s="17">
        <f t="shared" si="10"/>
        <v>0</v>
      </c>
      <c r="H68" s="20">
        <f t="shared" si="11"/>
        <v>0</v>
      </c>
      <c r="I68" s="21">
        <f t="shared" si="11"/>
        <v>0</v>
      </c>
      <c r="J68" s="21">
        <f t="shared" si="5"/>
        <v>0</v>
      </c>
      <c r="K68" s="4">
        <f t="shared" si="12"/>
        <v>0</v>
      </c>
      <c r="L68" s="4">
        <f t="shared" si="12"/>
        <v>0</v>
      </c>
      <c r="M68" s="17">
        <f t="shared" si="12"/>
        <v>0</v>
      </c>
    </row>
    <row r="69" spans="1:13">
      <c r="A69" s="11">
        <f t="shared" si="9"/>
        <v>24.5</v>
      </c>
      <c r="B69" s="20">
        <f t="shared" si="13"/>
        <v>0</v>
      </c>
      <c r="C69" s="21">
        <f t="shared" si="8"/>
        <v>0</v>
      </c>
      <c r="D69" s="21">
        <f t="shared" si="13"/>
        <v>0</v>
      </c>
      <c r="E69" s="4">
        <f t="shared" si="10"/>
        <v>0</v>
      </c>
      <c r="F69" s="4">
        <f t="shared" si="10"/>
        <v>0</v>
      </c>
      <c r="G69" s="17">
        <f t="shared" si="10"/>
        <v>0</v>
      </c>
      <c r="H69" s="20">
        <f t="shared" si="11"/>
        <v>0</v>
      </c>
      <c r="I69" s="21">
        <f t="shared" si="11"/>
        <v>0</v>
      </c>
      <c r="J69" s="21">
        <f t="shared" si="5"/>
        <v>0</v>
      </c>
      <c r="K69" s="4">
        <f t="shared" si="12"/>
        <v>0</v>
      </c>
      <c r="L69" s="4">
        <f t="shared" si="12"/>
        <v>0</v>
      </c>
      <c r="M69" s="17">
        <f t="shared" si="12"/>
        <v>0</v>
      </c>
    </row>
    <row r="70" spans="1:13">
      <c r="A70" s="11">
        <f t="shared" si="9"/>
        <v>25</v>
      </c>
      <c r="B70" s="20">
        <f t="shared" si="13"/>
        <v>0</v>
      </c>
      <c r="C70" s="21">
        <f t="shared" si="8"/>
        <v>0</v>
      </c>
      <c r="D70" s="21">
        <f t="shared" si="13"/>
        <v>0</v>
      </c>
      <c r="E70" s="4">
        <f t="shared" si="10"/>
        <v>0</v>
      </c>
      <c r="F70" s="4">
        <f t="shared" si="10"/>
        <v>0</v>
      </c>
      <c r="G70" s="17">
        <f t="shared" si="10"/>
        <v>0</v>
      </c>
      <c r="H70" s="20">
        <f t="shared" si="11"/>
        <v>0</v>
      </c>
      <c r="I70" s="21">
        <f t="shared" si="11"/>
        <v>0</v>
      </c>
      <c r="J70" s="21">
        <f t="shared" si="5"/>
        <v>0</v>
      </c>
      <c r="K70" s="4">
        <f t="shared" si="12"/>
        <v>0</v>
      </c>
      <c r="L70" s="4">
        <f t="shared" si="12"/>
        <v>0</v>
      </c>
      <c r="M70" s="17">
        <f t="shared" si="12"/>
        <v>0</v>
      </c>
    </row>
    <row r="71" spans="1:13">
      <c r="A71" s="11">
        <f t="shared" si="9"/>
        <v>25.5</v>
      </c>
      <c r="B71" s="20">
        <f t="shared" si="13"/>
        <v>0</v>
      </c>
      <c r="C71" s="21">
        <f t="shared" si="8"/>
        <v>0</v>
      </c>
      <c r="D71" s="21">
        <f t="shared" si="13"/>
        <v>0</v>
      </c>
      <c r="E71" s="4">
        <f t="shared" si="10"/>
        <v>0</v>
      </c>
      <c r="F71" s="4">
        <f t="shared" si="10"/>
        <v>0</v>
      </c>
      <c r="G71" s="17">
        <f t="shared" si="10"/>
        <v>0</v>
      </c>
      <c r="H71" s="20">
        <f t="shared" si="11"/>
        <v>0</v>
      </c>
      <c r="I71" s="21">
        <f t="shared" si="11"/>
        <v>0</v>
      </c>
      <c r="J71" s="21">
        <f t="shared" si="5"/>
        <v>0</v>
      </c>
      <c r="K71" s="4">
        <f t="shared" si="12"/>
        <v>0</v>
      </c>
      <c r="L71" s="4">
        <f t="shared" si="12"/>
        <v>0</v>
      </c>
      <c r="M71" s="17">
        <f t="shared" si="12"/>
        <v>0</v>
      </c>
    </row>
    <row r="72" spans="1:13">
      <c r="A72" s="11">
        <f t="shared" si="9"/>
        <v>26</v>
      </c>
      <c r="B72" s="20">
        <f t="shared" si="13"/>
        <v>0</v>
      </c>
      <c r="C72" s="21">
        <f t="shared" si="8"/>
        <v>0</v>
      </c>
      <c r="D72" s="21">
        <f t="shared" si="13"/>
        <v>0</v>
      </c>
      <c r="E72" s="4">
        <f t="shared" si="10"/>
        <v>0</v>
      </c>
      <c r="F72" s="4">
        <f t="shared" si="10"/>
        <v>0</v>
      </c>
      <c r="G72" s="17">
        <f t="shared" si="10"/>
        <v>0</v>
      </c>
      <c r="H72" s="20">
        <f t="shared" si="11"/>
        <v>0</v>
      </c>
      <c r="I72" s="21">
        <f t="shared" si="11"/>
        <v>0</v>
      </c>
      <c r="J72" s="21">
        <f t="shared" si="5"/>
        <v>0</v>
      </c>
      <c r="K72" s="4">
        <f t="shared" si="12"/>
        <v>0</v>
      </c>
      <c r="L72" s="4">
        <f t="shared" si="12"/>
        <v>0</v>
      </c>
      <c r="M72" s="17">
        <f t="shared" si="12"/>
        <v>0</v>
      </c>
    </row>
    <row r="73" spans="1:13">
      <c r="A73" s="11">
        <f t="shared" si="9"/>
        <v>26.5</v>
      </c>
      <c r="B73" s="20">
        <f t="shared" si="13"/>
        <v>0</v>
      </c>
      <c r="C73" s="21">
        <f t="shared" si="8"/>
        <v>0</v>
      </c>
      <c r="D73" s="21">
        <f t="shared" si="13"/>
        <v>0</v>
      </c>
      <c r="E73" s="4">
        <f t="shared" si="10"/>
        <v>0</v>
      </c>
      <c r="F73" s="4">
        <f t="shared" si="10"/>
        <v>0</v>
      </c>
      <c r="G73" s="17">
        <f t="shared" si="10"/>
        <v>0</v>
      </c>
      <c r="H73" s="20">
        <f t="shared" si="11"/>
        <v>0</v>
      </c>
      <c r="I73" s="21">
        <f t="shared" si="11"/>
        <v>0</v>
      </c>
      <c r="J73" s="21">
        <f t="shared" si="5"/>
        <v>0</v>
      </c>
      <c r="K73" s="4">
        <f t="shared" si="12"/>
        <v>0</v>
      </c>
      <c r="L73" s="4">
        <f t="shared" si="12"/>
        <v>0</v>
      </c>
      <c r="M73" s="17">
        <f t="shared" si="12"/>
        <v>0</v>
      </c>
    </row>
    <row r="74" spans="1:13">
      <c r="A74" s="11">
        <f t="shared" si="9"/>
        <v>27</v>
      </c>
      <c r="B74" s="20">
        <f t="shared" si="13"/>
        <v>0</v>
      </c>
      <c r="C74" s="21">
        <f t="shared" si="8"/>
        <v>0</v>
      </c>
      <c r="D74" s="21">
        <f t="shared" si="13"/>
        <v>0</v>
      </c>
      <c r="E74" s="4">
        <f t="shared" si="10"/>
        <v>0</v>
      </c>
      <c r="F74" s="4">
        <f t="shared" si="10"/>
        <v>0</v>
      </c>
      <c r="G74" s="17">
        <f t="shared" si="10"/>
        <v>0</v>
      </c>
      <c r="H74" s="20">
        <f t="shared" si="11"/>
        <v>0</v>
      </c>
      <c r="I74" s="21">
        <f t="shared" si="11"/>
        <v>0</v>
      </c>
      <c r="J74" s="21">
        <f t="shared" si="5"/>
        <v>0</v>
      </c>
      <c r="K74" s="4">
        <f t="shared" si="12"/>
        <v>0</v>
      </c>
      <c r="L74" s="4">
        <f t="shared" si="12"/>
        <v>0</v>
      </c>
      <c r="M74" s="17">
        <f t="shared" si="12"/>
        <v>0</v>
      </c>
    </row>
    <row r="75" spans="1:13">
      <c r="A75" s="11">
        <f t="shared" si="9"/>
        <v>27.5</v>
      </c>
      <c r="B75" s="20">
        <f t="shared" si="13"/>
        <v>0</v>
      </c>
      <c r="C75" s="21">
        <f t="shared" si="8"/>
        <v>0</v>
      </c>
      <c r="D75" s="21">
        <f t="shared" si="13"/>
        <v>0</v>
      </c>
      <c r="E75" s="4">
        <f t="shared" si="10"/>
        <v>0</v>
      </c>
      <c r="F75" s="4">
        <f t="shared" si="10"/>
        <v>0</v>
      </c>
      <c r="G75" s="17">
        <f t="shared" si="10"/>
        <v>0</v>
      </c>
      <c r="H75" s="20">
        <f t="shared" si="11"/>
        <v>0</v>
      </c>
      <c r="I75" s="21">
        <f t="shared" si="11"/>
        <v>0</v>
      </c>
      <c r="J75" s="21">
        <f t="shared" si="5"/>
        <v>0</v>
      </c>
      <c r="K75" s="4">
        <f t="shared" si="12"/>
        <v>0</v>
      </c>
      <c r="L75" s="4">
        <f t="shared" si="12"/>
        <v>0</v>
      </c>
      <c r="M75" s="17">
        <f t="shared" si="12"/>
        <v>0</v>
      </c>
    </row>
    <row r="76" spans="1:13">
      <c r="A76" s="11">
        <f t="shared" si="9"/>
        <v>28</v>
      </c>
      <c r="B76" s="20">
        <f t="shared" si="13"/>
        <v>0</v>
      </c>
      <c r="C76" s="21">
        <f t="shared" si="8"/>
        <v>0</v>
      </c>
      <c r="D76" s="21">
        <f t="shared" si="13"/>
        <v>0</v>
      </c>
      <c r="E76" s="4">
        <f t="shared" si="10"/>
        <v>0</v>
      </c>
      <c r="F76" s="4">
        <f t="shared" si="10"/>
        <v>0</v>
      </c>
      <c r="G76" s="17">
        <f t="shared" si="10"/>
        <v>0</v>
      </c>
      <c r="H76" s="20">
        <f t="shared" si="11"/>
        <v>0</v>
      </c>
      <c r="I76" s="21">
        <f t="shared" si="11"/>
        <v>0</v>
      </c>
      <c r="J76" s="21">
        <f t="shared" si="5"/>
        <v>0</v>
      </c>
      <c r="K76" s="4">
        <f t="shared" si="12"/>
        <v>0</v>
      </c>
      <c r="L76" s="4">
        <f t="shared" si="12"/>
        <v>0</v>
      </c>
      <c r="M76" s="17">
        <f t="shared" si="12"/>
        <v>0</v>
      </c>
    </row>
    <row r="77" spans="1:13">
      <c r="A77" s="11">
        <f t="shared" si="9"/>
        <v>28.5</v>
      </c>
      <c r="B77" s="20">
        <f t="shared" si="13"/>
        <v>0</v>
      </c>
      <c r="C77" s="21">
        <f t="shared" si="8"/>
        <v>0</v>
      </c>
      <c r="D77" s="21">
        <f t="shared" si="13"/>
        <v>0</v>
      </c>
      <c r="E77" s="4">
        <f t="shared" si="10"/>
        <v>0</v>
      </c>
      <c r="F77" s="4">
        <f t="shared" si="10"/>
        <v>0</v>
      </c>
      <c r="G77" s="17">
        <f t="shared" si="10"/>
        <v>0</v>
      </c>
      <c r="H77" s="20">
        <f t="shared" si="11"/>
        <v>0</v>
      </c>
      <c r="I77" s="21">
        <f t="shared" si="11"/>
        <v>0</v>
      </c>
      <c r="J77" s="21">
        <f t="shared" si="5"/>
        <v>0</v>
      </c>
      <c r="K77" s="4">
        <f t="shared" si="12"/>
        <v>0</v>
      </c>
      <c r="L77" s="4">
        <f t="shared" si="12"/>
        <v>0</v>
      </c>
      <c r="M77" s="17">
        <f t="shared" si="12"/>
        <v>0</v>
      </c>
    </row>
    <row r="78" spans="1:13">
      <c r="A78" s="11">
        <f t="shared" si="9"/>
        <v>29</v>
      </c>
      <c r="B78" s="20">
        <f t="shared" si="13"/>
        <v>0</v>
      </c>
      <c r="C78" s="21">
        <f t="shared" si="8"/>
        <v>0</v>
      </c>
      <c r="D78" s="21">
        <f t="shared" si="13"/>
        <v>0</v>
      </c>
      <c r="E78" s="4">
        <f t="shared" si="10"/>
        <v>0</v>
      </c>
      <c r="F78" s="4">
        <f t="shared" si="10"/>
        <v>0</v>
      </c>
      <c r="G78" s="17">
        <f t="shared" si="10"/>
        <v>0</v>
      </c>
      <c r="H78" s="20">
        <f t="shared" si="11"/>
        <v>0</v>
      </c>
      <c r="I78" s="21">
        <f t="shared" si="11"/>
        <v>0</v>
      </c>
      <c r="J78" s="21">
        <f t="shared" si="5"/>
        <v>0</v>
      </c>
      <c r="K78" s="4">
        <f t="shared" si="12"/>
        <v>0</v>
      </c>
      <c r="L78" s="4">
        <f t="shared" si="12"/>
        <v>0</v>
      </c>
      <c r="M78" s="17">
        <f t="shared" si="12"/>
        <v>0</v>
      </c>
    </row>
    <row r="79" spans="1:13">
      <c r="A79" s="11">
        <f t="shared" si="9"/>
        <v>29.5</v>
      </c>
      <c r="B79" s="20">
        <f t="shared" si="13"/>
        <v>0</v>
      </c>
      <c r="C79" s="21">
        <f t="shared" si="8"/>
        <v>0</v>
      </c>
      <c r="D79" s="21">
        <f t="shared" si="13"/>
        <v>0</v>
      </c>
      <c r="E79" s="4">
        <f t="shared" si="10"/>
        <v>0</v>
      </c>
      <c r="F79" s="4">
        <f t="shared" si="10"/>
        <v>0</v>
      </c>
      <c r="G79" s="17">
        <f t="shared" si="10"/>
        <v>0</v>
      </c>
      <c r="H79" s="20">
        <f t="shared" si="11"/>
        <v>0</v>
      </c>
      <c r="I79" s="21">
        <f t="shared" si="11"/>
        <v>0</v>
      </c>
      <c r="J79" s="21">
        <f t="shared" si="5"/>
        <v>0</v>
      </c>
      <c r="K79" s="4">
        <f t="shared" si="12"/>
        <v>0</v>
      </c>
      <c r="L79" s="4">
        <f t="shared" si="12"/>
        <v>0</v>
      </c>
      <c r="M79" s="17">
        <f t="shared" si="12"/>
        <v>0</v>
      </c>
    </row>
    <row r="80" spans="1:13">
      <c r="A80" s="11">
        <f t="shared" si="9"/>
        <v>30</v>
      </c>
      <c r="B80" s="20">
        <f t="shared" si="13"/>
        <v>0</v>
      </c>
      <c r="C80" s="21">
        <f t="shared" si="8"/>
        <v>0</v>
      </c>
      <c r="D80" s="21">
        <f t="shared" si="13"/>
        <v>0</v>
      </c>
      <c r="E80" s="4">
        <f t="shared" si="10"/>
        <v>0</v>
      </c>
      <c r="F80" s="4">
        <f t="shared" si="10"/>
        <v>0</v>
      </c>
      <c r="G80" s="17">
        <f t="shared" si="10"/>
        <v>0</v>
      </c>
      <c r="H80" s="20">
        <f t="shared" si="11"/>
        <v>0</v>
      </c>
      <c r="I80" s="21">
        <f t="shared" si="11"/>
        <v>0</v>
      </c>
      <c r="J80" s="21">
        <f t="shared" si="5"/>
        <v>0</v>
      </c>
      <c r="K80" s="4">
        <f t="shared" si="12"/>
        <v>0</v>
      </c>
      <c r="L80" s="4">
        <f t="shared" si="12"/>
        <v>0</v>
      </c>
      <c r="M80" s="17">
        <f t="shared" si="12"/>
        <v>0</v>
      </c>
    </row>
    <row r="81" spans="1:13">
      <c r="A81" s="11">
        <f t="shared" si="9"/>
        <v>30.5</v>
      </c>
      <c r="B81" s="20">
        <f t="shared" si="13"/>
        <v>0</v>
      </c>
      <c r="C81" s="21">
        <f t="shared" si="8"/>
        <v>0</v>
      </c>
      <c r="D81" s="21">
        <f t="shared" si="13"/>
        <v>0</v>
      </c>
      <c r="E81" s="4">
        <f t="shared" si="10"/>
        <v>0</v>
      </c>
      <c r="F81" s="4">
        <f t="shared" si="10"/>
        <v>0</v>
      </c>
      <c r="G81" s="17">
        <f t="shared" si="10"/>
        <v>0</v>
      </c>
      <c r="H81" s="20">
        <f t="shared" si="11"/>
        <v>0</v>
      </c>
      <c r="I81" s="21">
        <f t="shared" si="11"/>
        <v>0</v>
      </c>
      <c r="J81" s="21">
        <f t="shared" si="5"/>
        <v>0</v>
      </c>
      <c r="K81" s="4">
        <f t="shared" si="12"/>
        <v>0</v>
      </c>
      <c r="L81" s="4">
        <f t="shared" si="12"/>
        <v>0</v>
      </c>
      <c r="M81" s="17">
        <f t="shared" si="12"/>
        <v>0</v>
      </c>
    </row>
    <row r="82" spans="1:13">
      <c r="A82" s="11">
        <f t="shared" si="9"/>
        <v>31</v>
      </c>
      <c r="B82" s="20">
        <f t="shared" si="13"/>
        <v>0</v>
      </c>
      <c r="C82" s="21">
        <f t="shared" si="8"/>
        <v>0</v>
      </c>
      <c r="D82" s="21">
        <f t="shared" si="13"/>
        <v>0</v>
      </c>
      <c r="E82" s="4">
        <f t="shared" si="10"/>
        <v>0</v>
      </c>
      <c r="F82" s="4">
        <f t="shared" si="10"/>
        <v>0</v>
      </c>
      <c r="G82" s="17">
        <f t="shared" si="10"/>
        <v>0</v>
      </c>
      <c r="H82" s="20">
        <f t="shared" si="11"/>
        <v>0</v>
      </c>
      <c r="I82" s="21">
        <f t="shared" si="11"/>
        <v>0</v>
      </c>
      <c r="J82" s="21">
        <f t="shared" si="5"/>
        <v>0</v>
      </c>
      <c r="K82" s="4">
        <f t="shared" si="12"/>
        <v>0</v>
      </c>
      <c r="L82" s="4">
        <f t="shared" si="12"/>
        <v>0</v>
      </c>
      <c r="M82" s="17">
        <f t="shared" si="12"/>
        <v>0</v>
      </c>
    </row>
    <row r="83" spans="1:13">
      <c r="A83" s="11">
        <f t="shared" si="9"/>
        <v>31.5</v>
      </c>
      <c r="B83" s="20">
        <f t="shared" si="13"/>
        <v>0</v>
      </c>
      <c r="C83" s="21">
        <f t="shared" si="8"/>
        <v>0</v>
      </c>
      <c r="D83" s="21">
        <f t="shared" si="13"/>
        <v>0</v>
      </c>
      <c r="E83" s="4">
        <f t="shared" si="10"/>
        <v>0</v>
      </c>
      <c r="F83" s="4">
        <f t="shared" si="10"/>
        <v>0</v>
      </c>
      <c r="G83" s="17">
        <f t="shared" si="10"/>
        <v>0</v>
      </c>
      <c r="H83" s="20">
        <f t="shared" si="11"/>
        <v>0</v>
      </c>
      <c r="I83" s="21">
        <f t="shared" si="11"/>
        <v>0</v>
      </c>
      <c r="J83" s="21">
        <f t="shared" si="5"/>
        <v>0</v>
      </c>
      <c r="K83" s="4">
        <f t="shared" si="12"/>
        <v>0</v>
      </c>
      <c r="L83" s="4">
        <f t="shared" si="12"/>
        <v>0</v>
      </c>
      <c r="M83" s="17">
        <f t="shared" si="12"/>
        <v>0</v>
      </c>
    </row>
    <row r="84" spans="1:13">
      <c r="A84" s="11">
        <f t="shared" si="9"/>
        <v>32</v>
      </c>
      <c r="B84" s="20">
        <f t="shared" si="13"/>
        <v>0</v>
      </c>
      <c r="C84" s="21">
        <f t="shared" si="8"/>
        <v>0</v>
      </c>
      <c r="D84" s="21">
        <f t="shared" si="13"/>
        <v>0</v>
      </c>
      <c r="E84" s="4">
        <f t="shared" si="10"/>
        <v>0</v>
      </c>
      <c r="F84" s="4">
        <f t="shared" si="10"/>
        <v>0</v>
      </c>
      <c r="G84" s="17">
        <f t="shared" si="10"/>
        <v>0</v>
      </c>
      <c r="H84" s="20">
        <f t="shared" si="11"/>
        <v>0</v>
      </c>
      <c r="I84" s="21">
        <f t="shared" si="11"/>
        <v>0</v>
      </c>
      <c r="J84" s="21">
        <f t="shared" si="5"/>
        <v>0</v>
      </c>
      <c r="K84" s="4">
        <f t="shared" si="12"/>
        <v>0</v>
      </c>
      <c r="L84" s="4">
        <f t="shared" si="12"/>
        <v>0</v>
      </c>
      <c r="M84" s="17">
        <f t="shared" si="12"/>
        <v>0</v>
      </c>
    </row>
    <row r="85" spans="1:13">
      <c r="A85" s="11">
        <f t="shared" si="9"/>
        <v>32.5</v>
      </c>
      <c r="B85" s="20">
        <f t="shared" si="13"/>
        <v>0</v>
      </c>
      <c r="C85" s="21">
        <f t="shared" si="8"/>
        <v>0</v>
      </c>
      <c r="D85" s="21">
        <f t="shared" si="13"/>
        <v>0</v>
      </c>
      <c r="E85" s="4">
        <f t="shared" ref="E85:G120" si="14">B85/($B$4*$A85*1000)</f>
        <v>0</v>
      </c>
      <c r="F85" s="4">
        <f t="shared" si="14"/>
        <v>0</v>
      </c>
      <c r="G85" s="17">
        <f t="shared" si="14"/>
        <v>0</v>
      </c>
      <c r="H85" s="20">
        <f t="shared" ref="H85:J120" si="15">IF($A85&lt;1,0,MIN(MIN(B$7*B$14,B$13)*B$15,$A85*$B$4*1000))</f>
        <v>0</v>
      </c>
      <c r="I85" s="21">
        <f t="shared" si="15"/>
        <v>0</v>
      </c>
      <c r="J85" s="21">
        <f t="shared" si="15"/>
        <v>0</v>
      </c>
      <c r="K85" s="4">
        <f t="shared" ref="K85:M120" si="16">H85/($B$4*$A85*1000)</f>
        <v>0</v>
      </c>
      <c r="L85" s="4">
        <f t="shared" si="16"/>
        <v>0</v>
      </c>
      <c r="M85" s="17">
        <f t="shared" si="16"/>
        <v>0</v>
      </c>
    </row>
    <row r="86" spans="1:13">
      <c r="A86" s="11">
        <f t="shared" si="9"/>
        <v>33</v>
      </c>
      <c r="B86" s="20">
        <f t="shared" ref="B86:D120" si="17">IF($A86&lt;1,0,MIN(MIN(B$7*B$10,B$9)*B$11,$A86*$B$4*1000))</f>
        <v>0</v>
      </c>
      <c r="C86" s="21">
        <f t="shared" ref="C86:C120" si="18">IF($A86&lt;0,0,MIN(MIN(C$7*C$10,C$9)*C$11,$A86*$B$4*1000))</f>
        <v>0</v>
      </c>
      <c r="D86" s="21">
        <f t="shared" si="17"/>
        <v>0</v>
      </c>
      <c r="E86" s="4">
        <f t="shared" si="14"/>
        <v>0</v>
      </c>
      <c r="F86" s="4">
        <f t="shared" si="14"/>
        <v>0</v>
      </c>
      <c r="G86" s="17">
        <f t="shared" si="14"/>
        <v>0</v>
      </c>
      <c r="H86" s="20">
        <f t="shared" si="15"/>
        <v>0</v>
      </c>
      <c r="I86" s="21">
        <f t="shared" si="15"/>
        <v>0</v>
      </c>
      <c r="J86" s="21">
        <f t="shared" si="15"/>
        <v>0</v>
      </c>
      <c r="K86" s="4">
        <f t="shared" si="16"/>
        <v>0</v>
      </c>
      <c r="L86" s="4">
        <f t="shared" si="16"/>
        <v>0</v>
      </c>
      <c r="M86" s="17">
        <f t="shared" si="16"/>
        <v>0</v>
      </c>
    </row>
    <row r="87" spans="1:13">
      <c r="A87" s="11">
        <f t="shared" ref="A87:A120" si="19">A86+0.5</f>
        <v>33.5</v>
      </c>
      <c r="B87" s="20">
        <f t="shared" si="17"/>
        <v>0</v>
      </c>
      <c r="C87" s="21">
        <f t="shared" si="18"/>
        <v>0</v>
      </c>
      <c r="D87" s="21">
        <f t="shared" si="17"/>
        <v>0</v>
      </c>
      <c r="E87" s="4">
        <f t="shared" si="14"/>
        <v>0</v>
      </c>
      <c r="F87" s="4">
        <f t="shared" si="14"/>
        <v>0</v>
      </c>
      <c r="G87" s="17">
        <f t="shared" si="14"/>
        <v>0</v>
      </c>
      <c r="H87" s="20">
        <f t="shared" si="15"/>
        <v>0</v>
      </c>
      <c r="I87" s="21">
        <f t="shared" si="15"/>
        <v>0</v>
      </c>
      <c r="J87" s="21">
        <f t="shared" si="15"/>
        <v>0</v>
      </c>
      <c r="K87" s="4">
        <f t="shared" si="16"/>
        <v>0</v>
      </c>
      <c r="L87" s="4">
        <f t="shared" si="16"/>
        <v>0</v>
      </c>
      <c r="M87" s="17">
        <f t="shared" si="16"/>
        <v>0</v>
      </c>
    </row>
    <row r="88" spans="1:13">
      <c r="A88" s="11">
        <f t="shared" si="19"/>
        <v>34</v>
      </c>
      <c r="B88" s="20">
        <f t="shared" si="17"/>
        <v>0</v>
      </c>
      <c r="C88" s="21">
        <f t="shared" si="18"/>
        <v>0</v>
      </c>
      <c r="D88" s="21">
        <f t="shared" si="17"/>
        <v>0</v>
      </c>
      <c r="E88" s="4">
        <f t="shared" si="14"/>
        <v>0</v>
      </c>
      <c r="F88" s="4">
        <f t="shared" si="14"/>
        <v>0</v>
      </c>
      <c r="G88" s="17">
        <f t="shared" si="14"/>
        <v>0</v>
      </c>
      <c r="H88" s="20">
        <f t="shared" si="15"/>
        <v>0</v>
      </c>
      <c r="I88" s="21">
        <f t="shared" si="15"/>
        <v>0</v>
      </c>
      <c r="J88" s="21">
        <f t="shared" si="15"/>
        <v>0</v>
      </c>
      <c r="K88" s="4">
        <f t="shared" si="16"/>
        <v>0</v>
      </c>
      <c r="L88" s="4">
        <f t="shared" si="16"/>
        <v>0</v>
      </c>
      <c r="M88" s="17">
        <f t="shared" si="16"/>
        <v>0</v>
      </c>
    </row>
    <row r="89" spans="1:13">
      <c r="A89" s="11">
        <f t="shared" si="19"/>
        <v>34.5</v>
      </c>
      <c r="B89" s="20">
        <f t="shared" si="17"/>
        <v>0</v>
      </c>
      <c r="C89" s="21">
        <f t="shared" si="18"/>
        <v>0</v>
      </c>
      <c r="D89" s="21">
        <f t="shared" si="17"/>
        <v>0</v>
      </c>
      <c r="E89" s="4">
        <f t="shared" si="14"/>
        <v>0</v>
      </c>
      <c r="F89" s="4">
        <f t="shared" si="14"/>
        <v>0</v>
      </c>
      <c r="G89" s="17">
        <f t="shared" si="14"/>
        <v>0</v>
      </c>
      <c r="H89" s="20">
        <f t="shared" si="15"/>
        <v>0</v>
      </c>
      <c r="I89" s="21">
        <f t="shared" si="15"/>
        <v>0</v>
      </c>
      <c r="J89" s="21">
        <f t="shared" si="15"/>
        <v>0</v>
      </c>
      <c r="K89" s="4">
        <f t="shared" si="16"/>
        <v>0</v>
      </c>
      <c r="L89" s="4">
        <f t="shared" si="16"/>
        <v>0</v>
      </c>
      <c r="M89" s="17">
        <f t="shared" si="16"/>
        <v>0</v>
      </c>
    </row>
    <row r="90" spans="1:13">
      <c r="A90" s="11">
        <f t="shared" si="19"/>
        <v>35</v>
      </c>
      <c r="B90" s="20">
        <f t="shared" si="17"/>
        <v>0</v>
      </c>
      <c r="C90" s="21">
        <f t="shared" si="18"/>
        <v>0</v>
      </c>
      <c r="D90" s="21">
        <f t="shared" si="17"/>
        <v>0</v>
      </c>
      <c r="E90" s="4">
        <f t="shared" si="14"/>
        <v>0</v>
      </c>
      <c r="F90" s="4">
        <f t="shared" si="14"/>
        <v>0</v>
      </c>
      <c r="G90" s="17">
        <f t="shared" si="14"/>
        <v>0</v>
      </c>
      <c r="H90" s="20">
        <f t="shared" si="15"/>
        <v>0</v>
      </c>
      <c r="I90" s="21">
        <f t="shared" si="15"/>
        <v>0</v>
      </c>
      <c r="J90" s="21">
        <f t="shared" si="15"/>
        <v>0</v>
      </c>
      <c r="K90" s="4">
        <f t="shared" si="16"/>
        <v>0</v>
      </c>
      <c r="L90" s="4">
        <f t="shared" si="16"/>
        <v>0</v>
      </c>
      <c r="M90" s="17">
        <f t="shared" si="16"/>
        <v>0</v>
      </c>
    </row>
    <row r="91" spans="1:13">
      <c r="A91" s="11">
        <f t="shared" si="19"/>
        <v>35.5</v>
      </c>
      <c r="B91" s="20">
        <f t="shared" si="17"/>
        <v>0</v>
      </c>
      <c r="C91" s="21">
        <f t="shared" si="18"/>
        <v>0</v>
      </c>
      <c r="D91" s="21">
        <f t="shared" si="17"/>
        <v>0</v>
      </c>
      <c r="E91" s="4">
        <f t="shared" si="14"/>
        <v>0</v>
      </c>
      <c r="F91" s="4">
        <f t="shared" si="14"/>
        <v>0</v>
      </c>
      <c r="G91" s="17">
        <f t="shared" si="14"/>
        <v>0</v>
      </c>
      <c r="H91" s="20">
        <f t="shared" si="15"/>
        <v>0</v>
      </c>
      <c r="I91" s="21">
        <f t="shared" si="15"/>
        <v>0</v>
      </c>
      <c r="J91" s="21">
        <f t="shared" si="15"/>
        <v>0</v>
      </c>
      <c r="K91" s="4">
        <f t="shared" si="16"/>
        <v>0</v>
      </c>
      <c r="L91" s="4">
        <f t="shared" si="16"/>
        <v>0</v>
      </c>
      <c r="M91" s="17">
        <f t="shared" si="16"/>
        <v>0</v>
      </c>
    </row>
    <row r="92" spans="1:13">
      <c r="A92" s="11">
        <f t="shared" si="19"/>
        <v>36</v>
      </c>
      <c r="B92" s="20">
        <f t="shared" si="17"/>
        <v>0</v>
      </c>
      <c r="C92" s="21">
        <f t="shared" si="18"/>
        <v>0</v>
      </c>
      <c r="D92" s="21">
        <f t="shared" si="17"/>
        <v>0</v>
      </c>
      <c r="E92" s="4">
        <f t="shared" si="14"/>
        <v>0</v>
      </c>
      <c r="F92" s="4">
        <f t="shared" si="14"/>
        <v>0</v>
      </c>
      <c r="G92" s="17">
        <f t="shared" si="14"/>
        <v>0</v>
      </c>
      <c r="H92" s="20">
        <f t="shared" si="15"/>
        <v>0</v>
      </c>
      <c r="I92" s="21">
        <f t="shared" si="15"/>
        <v>0</v>
      </c>
      <c r="J92" s="21">
        <f t="shared" si="15"/>
        <v>0</v>
      </c>
      <c r="K92" s="4">
        <f t="shared" si="16"/>
        <v>0</v>
      </c>
      <c r="L92" s="4">
        <f t="shared" si="16"/>
        <v>0</v>
      </c>
      <c r="M92" s="17">
        <f t="shared" si="16"/>
        <v>0</v>
      </c>
    </row>
    <row r="93" spans="1:13">
      <c r="A93" s="11">
        <f t="shared" si="19"/>
        <v>36.5</v>
      </c>
      <c r="B93" s="20">
        <f t="shared" si="17"/>
        <v>0</v>
      </c>
      <c r="C93" s="21">
        <f t="shared" si="18"/>
        <v>0</v>
      </c>
      <c r="D93" s="21">
        <f t="shared" si="17"/>
        <v>0</v>
      </c>
      <c r="E93" s="4">
        <f t="shared" si="14"/>
        <v>0</v>
      </c>
      <c r="F93" s="4">
        <f t="shared" si="14"/>
        <v>0</v>
      </c>
      <c r="G93" s="17">
        <f t="shared" si="14"/>
        <v>0</v>
      </c>
      <c r="H93" s="20">
        <f t="shared" si="15"/>
        <v>0</v>
      </c>
      <c r="I93" s="21">
        <f t="shared" si="15"/>
        <v>0</v>
      </c>
      <c r="J93" s="21">
        <f t="shared" si="15"/>
        <v>0</v>
      </c>
      <c r="K93" s="4">
        <f t="shared" si="16"/>
        <v>0</v>
      </c>
      <c r="L93" s="4">
        <f t="shared" si="16"/>
        <v>0</v>
      </c>
      <c r="M93" s="17">
        <f t="shared" si="16"/>
        <v>0</v>
      </c>
    </row>
    <row r="94" spans="1:13">
      <c r="A94" s="11">
        <f t="shared" si="19"/>
        <v>37</v>
      </c>
      <c r="B94" s="20">
        <f t="shared" si="17"/>
        <v>0</v>
      </c>
      <c r="C94" s="21">
        <f t="shared" si="18"/>
        <v>0</v>
      </c>
      <c r="D94" s="21">
        <f t="shared" si="17"/>
        <v>0</v>
      </c>
      <c r="E94" s="4">
        <f t="shared" si="14"/>
        <v>0</v>
      </c>
      <c r="F94" s="4">
        <f t="shared" si="14"/>
        <v>0</v>
      </c>
      <c r="G94" s="17">
        <f t="shared" si="14"/>
        <v>0</v>
      </c>
      <c r="H94" s="20">
        <f t="shared" si="15"/>
        <v>0</v>
      </c>
      <c r="I94" s="21">
        <f t="shared" si="15"/>
        <v>0</v>
      </c>
      <c r="J94" s="21">
        <f t="shared" si="15"/>
        <v>0</v>
      </c>
      <c r="K94" s="4">
        <f t="shared" si="16"/>
        <v>0</v>
      </c>
      <c r="L94" s="4">
        <f t="shared" si="16"/>
        <v>0</v>
      </c>
      <c r="M94" s="17">
        <f t="shared" si="16"/>
        <v>0</v>
      </c>
    </row>
    <row r="95" spans="1:13">
      <c r="A95" s="11">
        <f t="shared" si="19"/>
        <v>37.5</v>
      </c>
      <c r="B95" s="20">
        <f t="shared" si="17"/>
        <v>0</v>
      </c>
      <c r="C95" s="21">
        <f t="shared" si="18"/>
        <v>0</v>
      </c>
      <c r="D95" s="21">
        <f t="shared" si="17"/>
        <v>0</v>
      </c>
      <c r="E95" s="4">
        <f t="shared" si="14"/>
        <v>0</v>
      </c>
      <c r="F95" s="4">
        <f t="shared" si="14"/>
        <v>0</v>
      </c>
      <c r="G95" s="17">
        <f t="shared" si="14"/>
        <v>0</v>
      </c>
      <c r="H95" s="20">
        <f t="shared" si="15"/>
        <v>0</v>
      </c>
      <c r="I95" s="21">
        <f t="shared" si="15"/>
        <v>0</v>
      </c>
      <c r="J95" s="21">
        <f t="shared" si="15"/>
        <v>0</v>
      </c>
      <c r="K95" s="4">
        <f t="shared" si="16"/>
        <v>0</v>
      </c>
      <c r="L95" s="4">
        <f t="shared" si="16"/>
        <v>0</v>
      </c>
      <c r="M95" s="17">
        <f t="shared" si="16"/>
        <v>0</v>
      </c>
    </row>
    <row r="96" spans="1:13">
      <c r="A96" s="11">
        <f t="shared" si="19"/>
        <v>38</v>
      </c>
      <c r="B96" s="20">
        <f t="shared" si="17"/>
        <v>0</v>
      </c>
      <c r="C96" s="21">
        <f t="shared" si="18"/>
        <v>0</v>
      </c>
      <c r="D96" s="21">
        <f t="shared" si="17"/>
        <v>0</v>
      </c>
      <c r="E96" s="4">
        <f t="shared" si="14"/>
        <v>0</v>
      </c>
      <c r="F96" s="4">
        <f t="shared" si="14"/>
        <v>0</v>
      </c>
      <c r="G96" s="17">
        <f t="shared" si="14"/>
        <v>0</v>
      </c>
      <c r="H96" s="20">
        <f t="shared" si="15"/>
        <v>0</v>
      </c>
      <c r="I96" s="21">
        <f t="shared" si="15"/>
        <v>0</v>
      </c>
      <c r="J96" s="21">
        <f t="shared" si="15"/>
        <v>0</v>
      </c>
      <c r="K96" s="4">
        <f t="shared" si="16"/>
        <v>0</v>
      </c>
      <c r="L96" s="4">
        <f t="shared" si="16"/>
        <v>0</v>
      </c>
      <c r="M96" s="17">
        <f t="shared" si="16"/>
        <v>0</v>
      </c>
    </row>
    <row r="97" spans="1:13">
      <c r="A97" s="11">
        <f t="shared" si="19"/>
        <v>38.5</v>
      </c>
      <c r="B97" s="20">
        <f t="shared" si="17"/>
        <v>0</v>
      </c>
      <c r="C97" s="21">
        <f t="shared" si="18"/>
        <v>0</v>
      </c>
      <c r="D97" s="21">
        <f t="shared" si="17"/>
        <v>0</v>
      </c>
      <c r="E97" s="4">
        <f t="shared" si="14"/>
        <v>0</v>
      </c>
      <c r="F97" s="4">
        <f t="shared" si="14"/>
        <v>0</v>
      </c>
      <c r="G97" s="17">
        <f t="shared" si="14"/>
        <v>0</v>
      </c>
      <c r="H97" s="20">
        <f t="shared" si="15"/>
        <v>0</v>
      </c>
      <c r="I97" s="21">
        <f t="shared" si="15"/>
        <v>0</v>
      </c>
      <c r="J97" s="21">
        <f t="shared" si="15"/>
        <v>0</v>
      </c>
      <c r="K97" s="4">
        <f t="shared" si="16"/>
        <v>0</v>
      </c>
      <c r="L97" s="4">
        <f t="shared" si="16"/>
        <v>0</v>
      </c>
      <c r="M97" s="17">
        <f t="shared" si="16"/>
        <v>0</v>
      </c>
    </row>
    <row r="98" spans="1:13">
      <c r="A98" s="11">
        <f t="shared" si="19"/>
        <v>39</v>
      </c>
      <c r="B98" s="20">
        <f t="shared" si="17"/>
        <v>0</v>
      </c>
      <c r="C98" s="21">
        <f t="shared" si="18"/>
        <v>0</v>
      </c>
      <c r="D98" s="21">
        <f t="shared" si="17"/>
        <v>0</v>
      </c>
      <c r="E98" s="4">
        <f t="shared" si="14"/>
        <v>0</v>
      </c>
      <c r="F98" s="4">
        <f t="shared" si="14"/>
        <v>0</v>
      </c>
      <c r="G98" s="17">
        <f t="shared" si="14"/>
        <v>0</v>
      </c>
      <c r="H98" s="20">
        <f t="shared" si="15"/>
        <v>0</v>
      </c>
      <c r="I98" s="21">
        <f t="shared" si="15"/>
        <v>0</v>
      </c>
      <c r="J98" s="21">
        <f t="shared" si="15"/>
        <v>0</v>
      </c>
      <c r="K98" s="4">
        <f t="shared" si="16"/>
        <v>0</v>
      </c>
      <c r="L98" s="4">
        <f t="shared" si="16"/>
        <v>0</v>
      </c>
      <c r="M98" s="17">
        <f t="shared" si="16"/>
        <v>0</v>
      </c>
    </row>
    <row r="99" spans="1:13">
      <c r="A99" s="11">
        <f t="shared" si="19"/>
        <v>39.5</v>
      </c>
      <c r="B99" s="20">
        <f t="shared" si="17"/>
        <v>0</v>
      </c>
      <c r="C99" s="21">
        <f t="shared" si="18"/>
        <v>0</v>
      </c>
      <c r="D99" s="21">
        <f t="shared" si="17"/>
        <v>0</v>
      </c>
      <c r="E99" s="4">
        <f t="shared" si="14"/>
        <v>0</v>
      </c>
      <c r="F99" s="4">
        <f t="shared" si="14"/>
        <v>0</v>
      </c>
      <c r="G99" s="17">
        <f t="shared" si="14"/>
        <v>0</v>
      </c>
      <c r="H99" s="20">
        <f t="shared" si="15"/>
        <v>0</v>
      </c>
      <c r="I99" s="21">
        <f t="shared" si="15"/>
        <v>0</v>
      </c>
      <c r="J99" s="21">
        <f t="shared" si="15"/>
        <v>0</v>
      </c>
      <c r="K99" s="4">
        <f t="shared" si="16"/>
        <v>0</v>
      </c>
      <c r="L99" s="4">
        <f t="shared" si="16"/>
        <v>0</v>
      </c>
      <c r="M99" s="17">
        <f t="shared" si="16"/>
        <v>0</v>
      </c>
    </row>
    <row r="100" spans="1:13">
      <c r="A100" s="11">
        <f t="shared" si="19"/>
        <v>40</v>
      </c>
      <c r="B100" s="20">
        <f t="shared" si="17"/>
        <v>0</v>
      </c>
      <c r="C100" s="21">
        <f t="shared" si="18"/>
        <v>0</v>
      </c>
      <c r="D100" s="21">
        <f t="shared" si="17"/>
        <v>0</v>
      </c>
      <c r="E100" s="4">
        <f t="shared" si="14"/>
        <v>0</v>
      </c>
      <c r="F100" s="4">
        <f t="shared" si="14"/>
        <v>0</v>
      </c>
      <c r="G100" s="17">
        <f t="shared" si="14"/>
        <v>0</v>
      </c>
      <c r="H100" s="20">
        <f t="shared" si="15"/>
        <v>0</v>
      </c>
      <c r="I100" s="21">
        <f t="shared" si="15"/>
        <v>0</v>
      </c>
      <c r="J100" s="21">
        <f t="shared" si="15"/>
        <v>0</v>
      </c>
      <c r="K100" s="4">
        <f t="shared" si="16"/>
        <v>0</v>
      </c>
      <c r="L100" s="4">
        <f t="shared" si="16"/>
        <v>0</v>
      </c>
      <c r="M100" s="17">
        <f t="shared" si="16"/>
        <v>0</v>
      </c>
    </row>
    <row r="101" spans="1:13">
      <c r="A101" s="11">
        <f t="shared" si="19"/>
        <v>40.5</v>
      </c>
      <c r="B101" s="20">
        <f t="shared" si="17"/>
        <v>0</v>
      </c>
      <c r="C101" s="21">
        <f t="shared" si="18"/>
        <v>0</v>
      </c>
      <c r="D101" s="21">
        <f t="shared" si="17"/>
        <v>0</v>
      </c>
      <c r="E101" s="4">
        <f t="shared" si="14"/>
        <v>0</v>
      </c>
      <c r="F101" s="4">
        <f t="shared" si="14"/>
        <v>0</v>
      </c>
      <c r="G101" s="17">
        <f t="shared" si="14"/>
        <v>0</v>
      </c>
      <c r="H101" s="20">
        <f t="shared" si="15"/>
        <v>0</v>
      </c>
      <c r="I101" s="21">
        <f t="shared" si="15"/>
        <v>0</v>
      </c>
      <c r="J101" s="21">
        <f t="shared" si="15"/>
        <v>0</v>
      </c>
      <c r="K101" s="4">
        <f t="shared" si="16"/>
        <v>0</v>
      </c>
      <c r="L101" s="4">
        <f t="shared" si="16"/>
        <v>0</v>
      </c>
      <c r="M101" s="17">
        <f t="shared" si="16"/>
        <v>0</v>
      </c>
    </row>
    <row r="102" spans="1:13">
      <c r="A102" s="11">
        <f t="shared" si="19"/>
        <v>41</v>
      </c>
      <c r="B102" s="20">
        <f t="shared" si="17"/>
        <v>0</v>
      </c>
      <c r="C102" s="21">
        <f t="shared" si="18"/>
        <v>0</v>
      </c>
      <c r="D102" s="21">
        <f t="shared" si="17"/>
        <v>0</v>
      </c>
      <c r="E102" s="4">
        <f t="shared" si="14"/>
        <v>0</v>
      </c>
      <c r="F102" s="4">
        <f t="shared" si="14"/>
        <v>0</v>
      </c>
      <c r="G102" s="17">
        <f t="shared" si="14"/>
        <v>0</v>
      </c>
      <c r="H102" s="20">
        <f t="shared" si="15"/>
        <v>0</v>
      </c>
      <c r="I102" s="21">
        <f t="shared" si="15"/>
        <v>0</v>
      </c>
      <c r="J102" s="21">
        <f t="shared" si="15"/>
        <v>0</v>
      </c>
      <c r="K102" s="4">
        <f t="shared" si="16"/>
        <v>0</v>
      </c>
      <c r="L102" s="4">
        <f t="shared" si="16"/>
        <v>0</v>
      </c>
      <c r="M102" s="17">
        <f t="shared" si="16"/>
        <v>0</v>
      </c>
    </row>
    <row r="103" spans="1:13">
      <c r="A103" s="11">
        <f t="shared" si="19"/>
        <v>41.5</v>
      </c>
      <c r="B103" s="20">
        <f t="shared" si="17"/>
        <v>0</v>
      </c>
      <c r="C103" s="21">
        <f t="shared" si="18"/>
        <v>0</v>
      </c>
      <c r="D103" s="21">
        <f t="shared" si="17"/>
        <v>0</v>
      </c>
      <c r="E103" s="4">
        <f t="shared" si="14"/>
        <v>0</v>
      </c>
      <c r="F103" s="4">
        <f t="shared" si="14"/>
        <v>0</v>
      </c>
      <c r="G103" s="17">
        <f t="shared" si="14"/>
        <v>0</v>
      </c>
      <c r="H103" s="20">
        <f t="shared" si="15"/>
        <v>0</v>
      </c>
      <c r="I103" s="21">
        <f t="shared" si="15"/>
        <v>0</v>
      </c>
      <c r="J103" s="21">
        <f t="shared" si="15"/>
        <v>0</v>
      </c>
      <c r="K103" s="4">
        <f t="shared" si="16"/>
        <v>0</v>
      </c>
      <c r="L103" s="4">
        <f t="shared" si="16"/>
        <v>0</v>
      </c>
      <c r="M103" s="17">
        <f t="shared" si="16"/>
        <v>0</v>
      </c>
    </row>
    <row r="104" spans="1:13">
      <c r="A104" s="11">
        <f t="shared" si="19"/>
        <v>42</v>
      </c>
      <c r="B104" s="20">
        <f t="shared" si="17"/>
        <v>0</v>
      </c>
      <c r="C104" s="21">
        <f t="shared" si="18"/>
        <v>0</v>
      </c>
      <c r="D104" s="21">
        <f t="shared" si="17"/>
        <v>0</v>
      </c>
      <c r="E104" s="4">
        <f t="shared" si="14"/>
        <v>0</v>
      </c>
      <c r="F104" s="4">
        <f t="shared" si="14"/>
        <v>0</v>
      </c>
      <c r="G104" s="17">
        <f t="shared" si="14"/>
        <v>0</v>
      </c>
      <c r="H104" s="20">
        <f t="shared" si="15"/>
        <v>0</v>
      </c>
      <c r="I104" s="21">
        <f t="shared" si="15"/>
        <v>0</v>
      </c>
      <c r="J104" s="21">
        <f t="shared" si="15"/>
        <v>0</v>
      </c>
      <c r="K104" s="4">
        <f t="shared" si="16"/>
        <v>0</v>
      </c>
      <c r="L104" s="4">
        <f t="shared" si="16"/>
        <v>0</v>
      </c>
      <c r="M104" s="17">
        <f t="shared" si="16"/>
        <v>0</v>
      </c>
    </row>
    <row r="105" spans="1:13">
      <c r="A105" s="11">
        <f t="shared" si="19"/>
        <v>42.5</v>
      </c>
      <c r="B105" s="20">
        <f t="shared" si="17"/>
        <v>0</v>
      </c>
      <c r="C105" s="21">
        <f t="shared" si="18"/>
        <v>0</v>
      </c>
      <c r="D105" s="21">
        <f t="shared" si="17"/>
        <v>0</v>
      </c>
      <c r="E105" s="4">
        <f t="shared" si="14"/>
        <v>0</v>
      </c>
      <c r="F105" s="4">
        <f t="shared" si="14"/>
        <v>0</v>
      </c>
      <c r="G105" s="17">
        <f t="shared" si="14"/>
        <v>0</v>
      </c>
      <c r="H105" s="20">
        <f t="shared" si="15"/>
        <v>0</v>
      </c>
      <c r="I105" s="21">
        <f t="shared" si="15"/>
        <v>0</v>
      </c>
      <c r="J105" s="21">
        <f t="shared" si="15"/>
        <v>0</v>
      </c>
      <c r="K105" s="4">
        <f t="shared" si="16"/>
        <v>0</v>
      </c>
      <c r="L105" s="4">
        <f t="shared" si="16"/>
        <v>0</v>
      </c>
      <c r="M105" s="17">
        <f t="shared" si="16"/>
        <v>0</v>
      </c>
    </row>
    <row r="106" spans="1:13">
      <c r="A106" s="11">
        <f t="shared" si="19"/>
        <v>43</v>
      </c>
      <c r="B106" s="20">
        <f t="shared" si="17"/>
        <v>0</v>
      </c>
      <c r="C106" s="21">
        <f t="shared" si="18"/>
        <v>0</v>
      </c>
      <c r="D106" s="21">
        <f t="shared" si="17"/>
        <v>0</v>
      </c>
      <c r="E106" s="4">
        <f t="shared" si="14"/>
        <v>0</v>
      </c>
      <c r="F106" s="4">
        <f t="shared" si="14"/>
        <v>0</v>
      </c>
      <c r="G106" s="17">
        <f t="shared" si="14"/>
        <v>0</v>
      </c>
      <c r="H106" s="20">
        <f t="shared" si="15"/>
        <v>0</v>
      </c>
      <c r="I106" s="21">
        <f t="shared" si="15"/>
        <v>0</v>
      </c>
      <c r="J106" s="21">
        <f t="shared" si="15"/>
        <v>0</v>
      </c>
      <c r="K106" s="4">
        <f t="shared" si="16"/>
        <v>0</v>
      </c>
      <c r="L106" s="4">
        <f t="shared" si="16"/>
        <v>0</v>
      </c>
      <c r="M106" s="17">
        <f t="shared" si="16"/>
        <v>0</v>
      </c>
    </row>
    <row r="107" spans="1:13">
      <c r="A107" s="11">
        <f t="shared" si="19"/>
        <v>43.5</v>
      </c>
      <c r="B107" s="20">
        <f t="shared" si="17"/>
        <v>0</v>
      </c>
      <c r="C107" s="21">
        <f t="shared" si="18"/>
        <v>0</v>
      </c>
      <c r="D107" s="21">
        <f t="shared" si="17"/>
        <v>0</v>
      </c>
      <c r="E107" s="4">
        <f t="shared" si="14"/>
        <v>0</v>
      </c>
      <c r="F107" s="4">
        <f t="shared" si="14"/>
        <v>0</v>
      </c>
      <c r="G107" s="17">
        <f t="shared" si="14"/>
        <v>0</v>
      </c>
      <c r="H107" s="20">
        <f t="shared" si="15"/>
        <v>0</v>
      </c>
      <c r="I107" s="21">
        <f t="shared" si="15"/>
        <v>0</v>
      </c>
      <c r="J107" s="21">
        <f t="shared" si="15"/>
        <v>0</v>
      </c>
      <c r="K107" s="4">
        <f t="shared" si="16"/>
        <v>0</v>
      </c>
      <c r="L107" s="4">
        <f t="shared" si="16"/>
        <v>0</v>
      </c>
      <c r="M107" s="17">
        <f t="shared" si="16"/>
        <v>0</v>
      </c>
    </row>
    <row r="108" spans="1:13">
      <c r="A108" s="11">
        <f t="shared" si="19"/>
        <v>44</v>
      </c>
      <c r="B108" s="20">
        <f t="shared" si="17"/>
        <v>0</v>
      </c>
      <c r="C108" s="21">
        <f t="shared" si="18"/>
        <v>0</v>
      </c>
      <c r="D108" s="21">
        <f t="shared" si="17"/>
        <v>0</v>
      </c>
      <c r="E108" s="4">
        <f t="shared" si="14"/>
        <v>0</v>
      </c>
      <c r="F108" s="4">
        <f t="shared" si="14"/>
        <v>0</v>
      </c>
      <c r="G108" s="17">
        <f t="shared" si="14"/>
        <v>0</v>
      </c>
      <c r="H108" s="20">
        <f t="shared" si="15"/>
        <v>0</v>
      </c>
      <c r="I108" s="21">
        <f t="shared" si="15"/>
        <v>0</v>
      </c>
      <c r="J108" s="21">
        <f t="shared" si="15"/>
        <v>0</v>
      </c>
      <c r="K108" s="4">
        <f t="shared" si="16"/>
        <v>0</v>
      </c>
      <c r="L108" s="4">
        <f t="shared" si="16"/>
        <v>0</v>
      </c>
      <c r="M108" s="17">
        <f t="shared" si="16"/>
        <v>0</v>
      </c>
    </row>
    <row r="109" spans="1:13">
      <c r="A109" s="11">
        <f t="shared" si="19"/>
        <v>44.5</v>
      </c>
      <c r="B109" s="20">
        <f t="shared" si="17"/>
        <v>0</v>
      </c>
      <c r="C109" s="21">
        <f t="shared" si="18"/>
        <v>0</v>
      </c>
      <c r="D109" s="21">
        <f t="shared" si="17"/>
        <v>0</v>
      </c>
      <c r="E109" s="4">
        <f t="shared" si="14"/>
        <v>0</v>
      </c>
      <c r="F109" s="4">
        <f t="shared" si="14"/>
        <v>0</v>
      </c>
      <c r="G109" s="17">
        <f t="shared" si="14"/>
        <v>0</v>
      </c>
      <c r="H109" s="20">
        <f t="shared" si="15"/>
        <v>0</v>
      </c>
      <c r="I109" s="21">
        <f t="shared" si="15"/>
        <v>0</v>
      </c>
      <c r="J109" s="21">
        <f t="shared" si="15"/>
        <v>0</v>
      </c>
      <c r="K109" s="4">
        <f t="shared" si="16"/>
        <v>0</v>
      </c>
      <c r="L109" s="4">
        <f t="shared" si="16"/>
        <v>0</v>
      </c>
      <c r="M109" s="17">
        <f t="shared" si="16"/>
        <v>0</v>
      </c>
    </row>
    <row r="110" spans="1:13">
      <c r="A110" s="11">
        <f t="shared" si="19"/>
        <v>45</v>
      </c>
      <c r="B110" s="20">
        <f t="shared" si="17"/>
        <v>0</v>
      </c>
      <c r="C110" s="21">
        <f t="shared" si="18"/>
        <v>0</v>
      </c>
      <c r="D110" s="21">
        <f t="shared" si="17"/>
        <v>0</v>
      </c>
      <c r="E110" s="4">
        <f t="shared" si="14"/>
        <v>0</v>
      </c>
      <c r="F110" s="4">
        <f t="shared" si="14"/>
        <v>0</v>
      </c>
      <c r="G110" s="17">
        <f t="shared" si="14"/>
        <v>0</v>
      </c>
      <c r="H110" s="20">
        <f t="shared" si="15"/>
        <v>0</v>
      </c>
      <c r="I110" s="21">
        <f t="shared" si="15"/>
        <v>0</v>
      </c>
      <c r="J110" s="21">
        <f t="shared" si="15"/>
        <v>0</v>
      </c>
      <c r="K110" s="4">
        <f t="shared" si="16"/>
        <v>0</v>
      </c>
      <c r="L110" s="4">
        <f t="shared" si="16"/>
        <v>0</v>
      </c>
      <c r="M110" s="17">
        <f t="shared" si="16"/>
        <v>0</v>
      </c>
    </row>
    <row r="111" spans="1:13">
      <c r="A111" s="11">
        <f t="shared" si="19"/>
        <v>45.5</v>
      </c>
      <c r="B111" s="20">
        <f t="shared" si="17"/>
        <v>0</v>
      </c>
      <c r="C111" s="21">
        <f t="shared" si="18"/>
        <v>0</v>
      </c>
      <c r="D111" s="21">
        <f t="shared" si="17"/>
        <v>0</v>
      </c>
      <c r="E111" s="4">
        <f t="shared" si="14"/>
        <v>0</v>
      </c>
      <c r="F111" s="4">
        <f t="shared" si="14"/>
        <v>0</v>
      </c>
      <c r="G111" s="17">
        <f t="shared" si="14"/>
        <v>0</v>
      </c>
      <c r="H111" s="20">
        <f t="shared" si="15"/>
        <v>0</v>
      </c>
      <c r="I111" s="21">
        <f t="shared" si="15"/>
        <v>0</v>
      </c>
      <c r="J111" s="21">
        <f t="shared" si="15"/>
        <v>0</v>
      </c>
      <c r="K111" s="4">
        <f t="shared" si="16"/>
        <v>0</v>
      </c>
      <c r="L111" s="4">
        <f t="shared" si="16"/>
        <v>0</v>
      </c>
      <c r="M111" s="17">
        <f t="shared" si="16"/>
        <v>0</v>
      </c>
    </row>
    <row r="112" spans="1:13">
      <c r="A112" s="11">
        <f t="shared" si="19"/>
        <v>46</v>
      </c>
      <c r="B112" s="20">
        <f t="shared" si="17"/>
        <v>0</v>
      </c>
      <c r="C112" s="21">
        <f t="shared" si="18"/>
        <v>0</v>
      </c>
      <c r="D112" s="21">
        <f t="shared" si="17"/>
        <v>0</v>
      </c>
      <c r="E112" s="4">
        <f t="shared" si="14"/>
        <v>0</v>
      </c>
      <c r="F112" s="4">
        <f t="shared" si="14"/>
        <v>0</v>
      </c>
      <c r="G112" s="17">
        <f t="shared" si="14"/>
        <v>0</v>
      </c>
      <c r="H112" s="20">
        <f t="shared" si="15"/>
        <v>0</v>
      </c>
      <c r="I112" s="21">
        <f t="shared" si="15"/>
        <v>0</v>
      </c>
      <c r="J112" s="21">
        <f t="shared" si="15"/>
        <v>0</v>
      </c>
      <c r="K112" s="4">
        <f t="shared" si="16"/>
        <v>0</v>
      </c>
      <c r="L112" s="4">
        <f t="shared" si="16"/>
        <v>0</v>
      </c>
      <c r="M112" s="17">
        <f t="shared" si="16"/>
        <v>0</v>
      </c>
    </row>
    <row r="113" spans="1:13">
      <c r="A113" s="11">
        <f t="shared" si="19"/>
        <v>46.5</v>
      </c>
      <c r="B113" s="20">
        <f t="shared" si="17"/>
        <v>0</v>
      </c>
      <c r="C113" s="21">
        <f t="shared" si="18"/>
        <v>0</v>
      </c>
      <c r="D113" s="21">
        <f t="shared" si="17"/>
        <v>0</v>
      </c>
      <c r="E113" s="4">
        <f t="shared" si="14"/>
        <v>0</v>
      </c>
      <c r="F113" s="4">
        <f t="shared" si="14"/>
        <v>0</v>
      </c>
      <c r="G113" s="17">
        <f t="shared" si="14"/>
        <v>0</v>
      </c>
      <c r="H113" s="20">
        <f t="shared" si="15"/>
        <v>0</v>
      </c>
      <c r="I113" s="21">
        <f t="shared" si="15"/>
        <v>0</v>
      </c>
      <c r="J113" s="21">
        <f t="shared" si="15"/>
        <v>0</v>
      </c>
      <c r="K113" s="4">
        <f t="shared" si="16"/>
        <v>0</v>
      </c>
      <c r="L113" s="4">
        <f t="shared" si="16"/>
        <v>0</v>
      </c>
      <c r="M113" s="17">
        <f t="shared" si="16"/>
        <v>0</v>
      </c>
    </row>
    <row r="114" spans="1:13">
      <c r="A114" s="11">
        <f t="shared" si="19"/>
        <v>47</v>
      </c>
      <c r="B114" s="20">
        <f t="shared" si="17"/>
        <v>0</v>
      </c>
      <c r="C114" s="21">
        <f t="shared" si="18"/>
        <v>0</v>
      </c>
      <c r="D114" s="21">
        <f t="shared" si="17"/>
        <v>0</v>
      </c>
      <c r="E114" s="4">
        <f t="shared" si="14"/>
        <v>0</v>
      </c>
      <c r="F114" s="4">
        <f t="shared" si="14"/>
        <v>0</v>
      </c>
      <c r="G114" s="17">
        <f t="shared" si="14"/>
        <v>0</v>
      </c>
      <c r="H114" s="20">
        <f t="shared" si="15"/>
        <v>0</v>
      </c>
      <c r="I114" s="21">
        <f t="shared" si="15"/>
        <v>0</v>
      </c>
      <c r="J114" s="21">
        <f t="shared" si="15"/>
        <v>0</v>
      </c>
      <c r="K114" s="4">
        <f t="shared" si="16"/>
        <v>0</v>
      </c>
      <c r="L114" s="4">
        <f t="shared" si="16"/>
        <v>0</v>
      </c>
      <c r="M114" s="17">
        <f t="shared" si="16"/>
        <v>0</v>
      </c>
    </row>
    <row r="115" spans="1:13">
      <c r="A115" s="11">
        <f t="shared" si="19"/>
        <v>47.5</v>
      </c>
      <c r="B115" s="20">
        <f t="shared" si="17"/>
        <v>0</v>
      </c>
      <c r="C115" s="21">
        <f t="shared" si="18"/>
        <v>0</v>
      </c>
      <c r="D115" s="21">
        <f t="shared" si="17"/>
        <v>0</v>
      </c>
      <c r="E115" s="4">
        <f t="shared" si="14"/>
        <v>0</v>
      </c>
      <c r="F115" s="4">
        <f t="shared" si="14"/>
        <v>0</v>
      </c>
      <c r="G115" s="17">
        <f t="shared" si="14"/>
        <v>0</v>
      </c>
      <c r="H115" s="20">
        <f t="shared" si="15"/>
        <v>0</v>
      </c>
      <c r="I115" s="21">
        <f t="shared" si="15"/>
        <v>0</v>
      </c>
      <c r="J115" s="21">
        <f t="shared" si="15"/>
        <v>0</v>
      </c>
      <c r="K115" s="4">
        <f t="shared" si="16"/>
        <v>0</v>
      </c>
      <c r="L115" s="4">
        <f t="shared" si="16"/>
        <v>0</v>
      </c>
      <c r="M115" s="17">
        <f t="shared" si="16"/>
        <v>0</v>
      </c>
    </row>
    <row r="116" spans="1:13">
      <c r="A116" s="11">
        <f t="shared" si="19"/>
        <v>48</v>
      </c>
      <c r="B116" s="20">
        <f t="shared" si="17"/>
        <v>0</v>
      </c>
      <c r="C116" s="21">
        <f t="shared" si="18"/>
        <v>0</v>
      </c>
      <c r="D116" s="21">
        <f t="shared" si="17"/>
        <v>0</v>
      </c>
      <c r="E116" s="4">
        <f t="shared" si="14"/>
        <v>0</v>
      </c>
      <c r="F116" s="4">
        <f t="shared" si="14"/>
        <v>0</v>
      </c>
      <c r="G116" s="17">
        <f t="shared" si="14"/>
        <v>0</v>
      </c>
      <c r="H116" s="20">
        <f t="shared" si="15"/>
        <v>0</v>
      </c>
      <c r="I116" s="21">
        <f t="shared" si="15"/>
        <v>0</v>
      </c>
      <c r="J116" s="21">
        <f t="shared" si="15"/>
        <v>0</v>
      </c>
      <c r="K116" s="4">
        <f t="shared" si="16"/>
        <v>0</v>
      </c>
      <c r="L116" s="4">
        <f t="shared" si="16"/>
        <v>0</v>
      </c>
      <c r="M116" s="17">
        <f t="shared" si="16"/>
        <v>0</v>
      </c>
    </row>
    <row r="117" spans="1:13">
      <c r="A117" s="11">
        <f t="shared" si="19"/>
        <v>48.5</v>
      </c>
      <c r="B117" s="20">
        <f t="shared" si="17"/>
        <v>0</v>
      </c>
      <c r="C117" s="21">
        <f t="shared" si="18"/>
        <v>0</v>
      </c>
      <c r="D117" s="21">
        <f t="shared" si="17"/>
        <v>0</v>
      </c>
      <c r="E117" s="4">
        <f t="shared" si="14"/>
        <v>0</v>
      </c>
      <c r="F117" s="4">
        <f t="shared" si="14"/>
        <v>0</v>
      </c>
      <c r="G117" s="17">
        <f t="shared" si="14"/>
        <v>0</v>
      </c>
      <c r="H117" s="20">
        <f t="shared" si="15"/>
        <v>0</v>
      </c>
      <c r="I117" s="21">
        <f t="shared" si="15"/>
        <v>0</v>
      </c>
      <c r="J117" s="21">
        <f t="shared" si="15"/>
        <v>0</v>
      </c>
      <c r="K117" s="4">
        <f t="shared" si="16"/>
        <v>0</v>
      </c>
      <c r="L117" s="4">
        <f t="shared" si="16"/>
        <v>0</v>
      </c>
      <c r="M117" s="17">
        <f t="shared" si="16"/>
        <v>0</v>
      </c>
    </row>
    <row r="118" spans="1:13">
      <c r="A118" s="11">
        <f t="shared" si="19"/>
        <v>49</v>
      </c>
      <c r="B118" s="20">
        <f t="shared" si="17"/>
        <v>0</v>
      </c>
      <c r="C118" s="21">
        <f t="shared" si="18"/>
        <v>0</v>
      </c>
      <c r="D118" s="21">
        <f t="shared" si="17"/>
        <v>0</v>
      </c>
      <c r="E118" s="4">
        <f t="shared" si="14"/>
        <v>0</v>
      </c>
      <c r="F118" s="4">
        <f t="shared" si="14"/>
        <v>0</v>
      </c>
      <c r="G118" s="17">
        <f t="shared" si="14"/>
        <v>0</v>
      </c>
      <c r="H118" s="20">
        <f t="shared" si="15"/>
        <v>0</v>
      </c>
      <c r="I118" s="21">
        <f t="shared" si="15"/>
        <v>0</v>
      </c>
      <c r="J118" s="21">
        <f t="shared" si="15"/>
        <v>0</v>
      </c>
      <c r="K118" s="4">
        <f t="shared" si="16"/>
        <v>0</v>
      </c>
      <c r="L118" s="4">
        <f t="shared" si="16"/>
        <v>0</v>
      </c>
      <c r="M118" s="17">
        <f t="shared" si="16"/>
        <v>0</v>
      </c>
    </row>
    <row r="119" spans="1:13">
      <c r="A119" s="11">
        <f t="shared" si="19"/>
        <v>49.5</v>
      </c>
      <c r="B119" s="20">
        <f t="shared" si="17"/>
        <v>0</v>
      </c>
      <c r="C119" s="21">
        <f t="shared" si="18"/>
        <v>0</v>
      </c>
      <c r="D119" s="21">
        <f t="shared" si="17"/>
        <v>0</v>
      </c>
      <c r="E119" s="4">
        <f t="shared" si="14"/>
        <v>0</v>
      </c>
      <c r="F119" s="4">
        <f t="shared" si="14"/>
        <v>0</v>
      </c>
      <c r="G119" s="17">
        <f t="shared" si="14"/>
        <v>0</v>
      </c>
      <c r="H119" s="20">
        <f t="shared" si="15"/>
        <v>0</v>
      </c>
      <c r="I119" s="21">
        <f t="shared" si="15"/>
        <v>0</v>
      </c>
      <c r="J119" s="21">
        <f t="shared" si="15"/>
        <v>0</v>
      </c>
      <c r="K119" s="4">
        <f t="shared" si="16"/>
        <v>0</v>
      </c>
      <c r="L119" s="4">
        <f t="shared" si="16"/>
        <v>0</v>
      </c>
      <c r="M119" s="17">
        <f t="shared" si="16"/>
        <v>0</v>
      </c>
    </row>
    <row r="120" spans="1:13" ht="15" thickBot="1">
      <c r="A120" s="13">
        <f t="shared" si="19"/>
        <v>50</v>
      </c>
      <c r="B120" s="22">
        <f t="shared" si="17"/>
        <v>0</v>
      </c>
      <c r="C120" s="23">
        <f t="shared" si="18"/>
        <v>0</v>
      </c>
      <c r="D120" s="23">
        <f t="shared" si="17"/>
        <v>0</v>
      </c>
      <c r="E120" s="18">
        <f t="shared" si="14"/>
        <v>0</v>
      </c>
      <c r="F120" s="18">
        <f t="shared" si="14"/>
        <v>0</v>
      </c>
      <c r="G120" s="19">
        <f t="shared" si="14"/>
        <v>0</v>
      </c>
      <c r="H120" s="22">
        <f t="shared" si="15"/>
        <v>0</v>
      </c>
      <c r="I120" s="23">
        <f t="shared" si="15"/>
        <v>0</v>
      </c>
      <c r="J120" s="23">
        <f t="shared" si="15"/>
        <v>0</v>
      </c>
      <c r="K120" s="18">
        <f t="shared" si="16"/>
        <v>0</v>
      </c>
      <c r="L120" s="18">
        <f t="shared" si="16"/>
        <v>0</v>
      </c>
      <c r="M120" s="19">
        <f t="shared" si="16"/>
        <v>0</v>
      </c>
    </row>
    <row r="121" spans="1:13" ht="15" thickTop="1"/>
  </sheetData>
  <mergeCells count="8">
    <mergeCell ref="B19:D19"/>
    <mergeCell ref="E19:G19"/>
    <mergeCell ref="H19:I19"/>
    <mergeCell ref="A8:D8"/>
    <mergeCell ref="A12:D12"/>
    <mergeCell ref="A16:D16"/>
    <mergeCell ref="B18:G18"/>
    <mergeCell ref="H18:M1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483AD-42F4-423E-A281-B51935F763C2}">
  <dimension ref="A1:D34"/>
  <sheetViews>
    <sheetView workbookViewId="0">
      <selection activeCell="E6" sqref="E6"/>
    </sheetView>
  </sheetViews>
  <sheetFormatPr defaultColWidth="11.54296875" defaultRowHeight="14.5"/>
  <cols>
    <col min="1" max="1" width="46" bestFit="1" customWidth="1"/>
    <col min="2" max="2" width="12.81640625" bestFit="1" customWidth="1"/>
    <col min="8" max="8" width="11.6328125" customWidth="1"/>
    <col min="9" max="9" width="11.6328125" bestFit="1" customWidth="1"/>
    <col min="10" max="10" width="12.36328125" bestFit="1" customWidth="1"/>
  </cols>
  <sheetData>
    <row r="1" spans="1:4" s="24" customFormat="1">
      <c r="A1" s="24" t="s">
        <v>15</v>
      </c>
    </row>
    <row r="3" spans="1:4">
      <c r="A3" s="6" t="s">
        <v>0</v>
      </c>
      <c r="B3" s="42"/>
      <c r="C3" s="42"/>
      <c r="D3" s="42"/>
    </row>
    <row r="5" spans="1:4">
      <c r="A5" s="2" t="s">
        <v>22</v>
      </c>
      <c r="B5" s="3">
        <v>5661.5</v>
      </c>
    </row>
    <row r="6" spans="1:4">
      <c r="A6" s="2" t="s">
        <v>23</v>
      </c>
      <c r="B6" s="3">
        <v>1206</v>
      </c>
    </row>
    <row r="7" spans="1:4">
      <c r="A7" s="2" t="s">
        <v>24</v>
      </c>
      <c r="B7" s="3">
        <v>120.6</v>
      </c>
    </row>
    <row r="8" spans="1:4">
      <c r="A8" s="2" t="s">
        <v>25</v>
      </c>
      <c r="B8" s="3">
        <f>SUM(B5:B7)</f>
        <v>6988.1</v>
      </c>
      <c r="C8" s="43"/>
    </row>
    <row r="11" spans="1:4">
      <c r="A11" s="7" t="s">
        <v>7</v>
      </c>
      <c r="B11" s="7" t="s">
        <v>1</v>
      </c>
      <c r="C11" s="7" t="s">
        <v>2</v>
      </c>
      <c r="D11" s="7" t="s">
        <v>3</v>
      </c>
    </row>
    <row r="12" spans="1:4">
      <c r="A12" s="7" t="s">
        <v>4</v>
      </c>
      <c r="B12" s="3">
        <v>800</v>
      </c>
      <c r="C12" s="3">
        <v>400</v>
      </c>
      <c r="D12" s="3">
        <v>19000</v>
      </c>
    </row>
    <row r="13" spans="1:4">
      <c r="A13" s="7" t="s">
        <v>26</v>
      </c>
      <c r="B13" s="2">
        <v>1.5</v>
      </c>
      <c r="C13" s="2">
        <v>1.2</v>
      </c>
      <c r="D13" s="2">
        <v>1</v>
      </c>
    </row>
    <row r="14" spans="1:4">
      <c r="A14" s="7" t="s">
        <v>27</v>
      </c>
      <c r="B14" s="3">
        <f>B8</f>
        <v>6988.1</v>
      </c>
      <c r="C14" s="3">
        <f>B8</f>
        <v>6988.1</v>
      </c>
      <c r="D14" s="3">
        <v>60000</v>
      </c>
    </row>
    <row r="15" spans="1:4">
      <c r="A15" s="44"/>
      <c r="B15" s="45"/>
      <c r="C15" s="45"/>
      <c r="D15" s="45"/>
    </row>
    <row r="16" spans="1:4">
      <c r="A16" s="32" t="s">
        <v>13</v>
      </c>
      <c r="B16" s="32"/>
      <c r="C16" s="32"/>
      <c r="D16" s="32"/>
    </row>
    <row r="17" spans="1:4">
      <c r="A17" s="7" t="s">
        <v>10</v>
      </c>
      <c r="B17" s="3">
        <v>300</v>
      </c>
      <c r="C17" s="3">
        <v>300</v>
      </c>
      <c r="D17" s="3">
        <v>4000</v>
      </c>
    </row>
    <row r="18" spans="1:4">
      <c r="A18" s="7" t="s">
        <v>11</v>
      </c>
      <c r="B18" s="46">
        <v>0.35</v>
      </c>
      <c r="C18" s="4">
        <v>0.5</v>
      </c>
      <c r="D18" s="4">
        <v>0.25</v>
      </c>
    </row>
    <row r="19" spans="1:4">
      <c r="A19" s="7" t="s">
        <v>12</v>
      </c>
      <c r="B19" s="5">
        <v>2</v>
      </c>
      <c r="C19" s="5">
        <v>5</v>
      </c>
      <c r="D19" s="5">
        <v>3</v>
      </c>
    </row>
    <row r="20" spans="1:4" ht="179.4" customHeight="1">
      <c r="A20" s="47"/>
      <c r="B20" s="48"/>
      <c r="C20" s="48"/>
      <c r="D20" s="48"/>
    </row>
    <row r="21" spans="1:4">
      <c r="A21" s="33" t="s">
        <v>14</v>
      </c>
      <c r="B21" s="33"/>
      <c r="C21" s="33"/>
      <c r="D21" s="33"/>
    </row>
    <row r="22" spans="1:4">
      <c r="A22" s="7" t="s">
        <v>10</v>
      </c>
      <c r="B22" s="3">
        <v>300</v>
      </c>
      <c r="C22" s="3">
        <v>300</v>
      </c>
      <c r="D22" s="3">
        <v>4000</v>
      </c>
    </row>
    <row r="23" spans="1:4">
      <c r="A23" s="7" t="s">
        <v>11</v>
      </c>
      <c r="B23" s="46">
        <v>0.35</v>
      </c>
      <c r="C23" s="4">
        <v>0.5</v>
      </c>
      <c r="D23" s="4">
        <v>0.25</v>
      </c>
    </row>
    <row r="24" spans="1:4">
      <c r="A24" s="7" t="s">
        <v>12</v>
      </c>
      <c r="B24" s="49">
        <v>5</v>
      </c>
      <c r="C24" s="5">
        <v>5</v>
      </c>
      <c r="D24" s="49">
        <v>5</v>
      </c>
    </row>
    <row r="25" spans="1:4" ht="214.25" customHeight="1">
      <c r="A25" s="50" t="s">
        <v>28</v>
      </c>
      <c r="B25" s="51"/>
      <c r="C25" s="51"/>
      <c r="D25" s="51"/>
    </row>
    <row r="26" spans="1:4" ht="15.65" customHeight="1">
      <c r="A26" s="52" t="s">
        <v>29</v>
      </c>
      <c r="B26" s="52"/>
      <c r="C26" s="52"/>
      <c r="D26" s="52"/>
    </row>
    <row r="27" spans="1:4" ht="15.65" customHeight="1">
      <c r="A27" s="7" t="s">
        <v>10</v>
      </c>
      <c r="B27" s="3">
        <v>300</v>
      </c>
      <c r="C27" s="3">
        <v>300</v>
      </c>
      <c r="D27" s="3">
        <v>4000</v>
      </c>
    </row>
    <row r="28" spans="1:4" ht="15.65" customHeight="1">
      <c r="A28" s="7" t="s">
        <v>11</v>
      </c>
      <c r="B28" s="53">
        <v>0.35</v>
      </c>
      <c r="C28" s="4">
        <v>0.5</v>
      </c>
      <c r="D28" s="4">
        <v>0.25</v>
      </c>
    </row>
    <row r="29" spans="1:4" ht="15.65" customHeight="1">
      <c r="A29" s="7" t="s">
        <v>12</v>
      </c>
      <c r="B29" s="5">
        <v>2</v>
      </c>
      <c r="C29" s="5">
        <v>5</v>
      </c>
      <c r="D29" s="5">
        <v>3</v>
      </c>
    </row>
    <row r="30" spans="1:4" ht="15.65" customHeight="1">
      <c r="A30" s="54" t="s">
        <v>30</v>
      </c>
      <c r="B30" s="55">
        <v>600</v>
      </c>
      <c r="C30" s="55">
        <v>600</v>
      </c>
      <c r="D30" s="55">
        <v>8000</v>
      </c>
    </row>
    <row r="31" spans="1:4" ht="15.65" customHeight="1">
      <c r="A31" s="7" t="s">
        <v>31</v>
      </c>
      <c r="B31" s="56">
        <v>0.5</v>
      </c>
      <c r="C31" s="56">
        <v>0.5</v>
      </c>
      <c r="D31" s="56">
        <v>0.5</v>
      </c>
    </row>
    <row r="32" spans="1:4">
      <c r="A32" s="7" t="s">
        <v>32</v>
      </c>
      <c r="B32" s="49">
        <v>3</v>
      </c>
      <c r="C32" s="49">
        <v>5</v>
      </c>
      <c r="D32" s="49">
        <v>3</v>
      </c>
    </row>
    <row r="33" spans="1:4" ht="15" thickBot="1">
      <c r="A33" s="57" t="s">
        <v>33</v>
      </c>
      <c r="B33" s="58"/>
      <c r="C33" s="58"/>
      <c r="D33" s="58"/>
    </row>
    <row r="34" spans="1:4" ht="15" thickTop="1"/>
  </sheetData>
  <mergeCells count="6">
    <mergeCell ref="A16:D16"/>
    <mergeCell ref="A20:D20"/>
    <mergeCell ref="A21:D21"/>
    <mergeCell ref="A25:D25"/>
    <mergeCell ref="A26:D26"/>
    <mergeCell ref="A33:D3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CCD5-07A0-4953-98F6-CD3AF6CCEBDA}">
  <dimension ref="A1:V105"/>
  <sheetViews>
    <sheetView topLeftCell="A3" workbookViewId="0">
      <selection activeCell="F110" sqref="F110"/>
    </sheetView>
  </sheetViews>
  <sheetFormatPr defaultColWidth="8.90625" defaultRowHeight="14.5"/>
  <cols>
    <col min="16" max="16" width="9.1796875" bestFit="1" customWidth="1"/>
  </cols>
  <sheetData>
    <row r="1" spans="1:22" ht="15" thickTop="1">
      <c r="A1" s="62"/>
      <c r="B1" s="67" t="str">
        <f>'[1]Escenari Energia Ambient 1'!A16</f>
        <v>Supòsit A, B i C</v>
      </c>
      <c r="C1" s="68"/>
      <c r="D1" s="68"/>
      <c r="E1" s="68"/>
      <c r="F1" s="68"/>
      <c r="G1" s="69"/>
      <c r="H1" s="70" t="str">
        <f>'[1]Escenari Energia Ambient 1'!A21</f>
        <v>Supòsit E (Comunitat Energètica)</v>
      </c>
      <c r="I1" s="71"/>
      <c r="J1" s="71"/>
      <c r="K1" s="71"/>
      <c r="L1" s="71"/>
      <c r="M1" s="72"/>
      <c r="N1" s="73" t="str">
        <f>'[1]Escenari Energia Ambient 1'!A26</f>
        <v>Supòsit energia ambient</v>
      </c>
      <c r="O1" s="74"/>
      <c r="P1" s="74"/>
      <c r="Q1" s="74"/>
      <c r="R1" s="74"/>
      <c r="S1" s="75"/>
    </row>
    <row r="2" spans="1:22">
      <c r="A2" s="63"/>
      <c r="B2" s="76" t="s">
        <v>8</v>
      </c>
      <c r="C2" s="27"/>
      <c r="D2" s="27"/>
      <c r="E2" s="28" t="s">
        <v>9</v>
      </c>
      <c r="F2" s="28"/>
      <c r="G2" s="29"/>
      <c r="H2" s="26" t="s">
        <v>8</v>
      </c>
      <c r="I2" s="27"/>
      <c r="J2" s="27"/>
      <c r="K2" s="28" t="s">
        <v>9</v>
      </c>
      <c r="L2" s="28"/>
      <c r="M2" s="29"/>
      <c r="N2" s="26" t="s">
        <v>8</v>
      </c>
      <c r="O2" s="27"/>
      <c r="P2" s="27"/>
      <c r="Q2" s="28" t="s">
        <v>9</v>
      </c>
      <c r="R2" s="28"/>
      <c r="S2" s="77"/>
    </row>
    <row r="3" spans="1:22" ht="58">
      <c r="A3" s="64" t="s">
        <v>5</v>
      </c>
      <c r="B3" s="78" t="str">
        <f>'[1]Escenari Energia Ambient 1'!B11</f>
        <v>Unifamiliar</v>
      </c>
      <c r="C3" s="2" t="str">
        <f>'[1]Escenari Energia Ambient 1'!C11</f>
        <v>Plurifamiliar</v>
      </c>
      <c r="D3" s="2" t="str">
        <f>'[1]Escenari Energia Ambient 1'!D11</f>
        <v>Terciari</v>
      </c>
      <c r="E3" s="2" t="s">
        <v>1</v>
      </c>
      <c r="F3" s="2" t="s">
        <v>2</v>
      </c>
      <c r="G3" s="16" t="s">
        <v>3</v>
      </c>
      <c r="H3" s="15" t="str">
        <f t="shared" ref="H3:S3" si="0">B3</f>
        <v>Unifamiliar</v>
      </c>
      <c r="I3" s="2" t="str">
        <f t="shared" si="0"/>
        <v>Plurifamiliar</v>
      </c>
      <c r="J3" s="2" t="str">
        <f t="shared" si="0"/>
        <v>Terciari</v>
      </c>
      <c r="K3" s="2" t="str">
        <f t="shared" si="0"/>
        <v>Unifamiliar</v>
      </c>
      <c r="L3" s="2" t="str">
        <f t="shared" si="0"/>
        <v>Plurifamiliar</v>
      </c>
      <c r="M3" s="16" t="str">
        <f t="shared" si="0"/>
        <v>Terciari</v>
      </c>
      <c r="N3" s="15" t="str">
        <f t="shared" si="0"/>
        <v>Unifamiliar</v>
      </c>
      <c r="O3" s="2" t="str">
        <f t="shared" si="0"/>
        <v>Plurifamiliar</v>
      </c>
      <c r="P3" s="2" t="str">
        <f t="shared" si="0"/>
        <v>Terciari</v>
      </c>
      <c r="Q3" s="2" t="str">
        <f t="shared" si="0"/>
        <v>Unifamiliar</v>
      </c>
      <c r="R3" s="2" t="str">
        <f t="shared" si="0"/>
        <v>Plurifamiliar</v>
      </c>
      <c r="S3" s="79" t="str">
        <f t="shared" si="0"/>
        <v>Terciari</v>
      </c>
    </row>
    <row r="4" spans="1:22">
      <c r="A4" s="65">
        <v>0</v>
      </c>
      <c r="B4" s="78"/>
      <c r="C4" s="2"/>
      <c r="D4" s="2"/>
      <c r="E4" s="2"/>
      <c r="F4" s="2"/>
      <c r="G4" s="16"/>
      <c r="H4" s="15"/>
      <c r="I4" s="2"/>
      <c r="J4" s="2"/>
      <c r="K4" s="2"/>
      <c r="L4" s="2"/>
      <c r="M4" s="16"/>
      <c r="N4" s="20">
        <f>IF(B4=0,(MIN(MIN('Escenari Energia Ambient'!B$12*'Escenari Energia Ambient'!B$28,'Escenari Energia Ambient'!B$27)*'Escenari Energia Ambient'!B$29,'Escenari Energia Ambient'!B$14)+B4),MIN(MIN('Escenari Energia Ambient'!B$12*'Escenari Energia Ambient'!B$31,'Escenari Energia Ambient'!B$30)*'Escenari Energia Ambient'!B$32,'Escenari Energia Ambient'!B$14+$A4*'Escenari Energia Ambient'!B$13))</f>
        <v>560</v>
      </c>
      <c r="O4" s="21">
        <f>IF(C4=0,(MIN(MIN('Escenari Energia Ambient'!C$12*'Escenari Energia Ambient'!C$28,'Escenari Energia Ambient'!C$27)*'Escenari Energia Ambient'!C$29,'Escenari Energia Ambient'!C$14)+C4),MIN(MIN('Escenari Energia Ambient'!C$12*'Escenari Energia Ambient'!C$31,'Escenari Energia Ambient'!C$30)*'Escenari Energia Ambient'!C$32,'Escenari Energia Ambient'!C$14+$A4*'Escenari Energia Ambient'!C$13))</f>
        <v>1000</v>
      </c>
      <c r="P4" s="21">
        <f>IF(D4=0,(MIN(MIN('Escenari Energia Ambient'!D$12*'Escenari Energia Ambient'!D$28,'Escenari Energia Ambient'!D$27)*'Escenari Energia Ambient'!D$29,'Escenari Energia Ambient'!D$14)+D4),MIN(MIN('Escenari Energia Ambient'!D$12*'Escenari Energia Ambient'!D$31,'Escenari Energia Ambient'!D$30)*'Escenari Energia Ambient'!D$32,'Escenari Energia Ambient'!D$14+$A4*'Escenari Energia Ambient'!D$13))</f>
        <v>12000</v>
      </c>
      <c r="Q4" s="4">
        <f>N4/('Escenari Energia Ambient'!B$13*$A4*1000+'Escenari Energia Ambient'!B$14)</f>
        <v>8.0136231593709306E-2</v>
      </c>
      <c r="R4" s="4">
        <f>O4/('Escenari Energia Ambient'!C$13*$A4*1000+'Escenari Energia Ambient'!C$14)</f>
        <v>0.14310041356019518</v>
      </c>
      <c r="S4" s="80">
        <f>P4/('Escenari Energia Ambient'!D$13*$A4*1000+'Escenari Energia Ambient'!D$14)</f>
        <v>0.2</v>
      </c>
    </row>
    <row r="5" spans="1:22">
      <c r="A5" s="63">
        <v>0.5</v>
      </c>
      <c r="B5" s="81">
        <f>IF($A5&lt;1,0,MIN(MIN('Escenari Energia Ambient'!B$12*'Escenari Energia Ambient'!B$18,'Escenari Energia Ambient'!B$17)*'Escenari Energia Ambient'!B$19,$A5*'Escenari Energia Ambient'!B$13*1000))</f>
        <v>0</v>
      </c>
      <c r="C5" s="59">
        <f>IF($A5&lt;0,0,MIN(MIN('Escenari Energia Ambient'!C$12*'Escenari Energia Ambient'!C$18,'Escenari Energia Ambient'!C$17)*'Escenari Energia Ambient'!C$19,$A5*'Escenari Energia Ambient'!C$13*1000))</f>
        <v>600</v>
      </c>
      <c r="D5" s="59">
        <f>IF($A5&lt;1,0,MIN(MIN('Escenari Energia Ambient'!D$12*'Escenari Energia Ambient'!D$18,'Escenari Energia Ambient'!D$17)*'Escenari Energia Ambient'!D$19,$A5*'Escenari Energia Ambient'!D$13*1000))</f>
        <v>0</v>
      </c>
      <c r="E5" s="60">
        <f>B5/('Escenari Energia Ambient'!B$13*$A5*1000)</f>
        <v>0</v>
      </c>
      <c r="F5" s="60">
        <f>C5/('Escenari Energia Ambient'!C$13*$A5*1000)</f>
        <v>1</v>
      </c>
      <c r="G5" s="61">
        <f>D5/('Escenari Energia Ambient'!D$13*$A5*1000)</f>
        <v>0</v>
      </c>
      <c r="H5" s="20">
        <f>IF($A5&lt;1,0,MIN(MIN('Escenari Energia Ambient'!B$12*'Escenari Energia Ambient'!B$23,'Escenari Energia Ambient'!B$22)*'Escenari Energia Ambient'!B$24,$A5*'Escenari Energia Ambient'!B$13*1000))</f>
        <v>0</v>
      </c>
      <c r="I5" s="21">
        <f>IF($A5&lt;0,0,MIN(MIN('Escenari Energia Ambient'!C$12*'Escenari Energia Ambient'!C$23,'Escenari Energia Ambient'!C$22)*'Escenari Energia Ambient'!C$24,$A5*'Escenari Energia Ambient'!C$13*1000))</f>
        <v>600</v>
      </c>
      <c r="J5" s="21">
        <f>IF($A5&lt;1,0,MIN(MIN('Escenari Energia Ambient'!D$12*'Escenari Energia Ambient'!D$23,'Escenari Energia Ambient'!D$22)*'Escenari Energia Ambient'!D$24,$A5*'Escenari Energia Ambient'!D$13*1000))</f>
        <v>0</v>
      </c>
      <c r="K5" s="4">
        <f>H5/('Escenari Energia Ambient'!B$13*$A5*1000)</f>
        <v>0</v>
      </c>
      <c r="L5" s="4">
        <f>I5/('Escenari Energia Ambient'!C$13*$A5*1000)</f>
        <v>1</v>
      </c>
      <c r="M5" s="17">
        <f>J5/('Escenari Energia Ambient'!D$13*$A5*1000)</f>
        <v>0</v>
      </c>
      <c r="N5" s="20">
        <f>IF(B5=0,(MIN(MIN('Escenari Energia Ambient'!B$12*'Escenari Energia Ambient'!B$28,'Escenari Energia Ambient'!B$27)*'Escenari Energia Ambient'!B$29,'Escenari Energia Ambient'!B$14)+B5),MIN(MIN('Escenari Energia Ambient'!B$12*'Escenari Energia Ambient'!B$31,'Escenari Energia Ambient'!B$30)*'Escenari Energia Ambient'!B$32,'Escenari Energia Ambient'!B$14+$A5*'Escenari Energia Ambient'!B$13))</f>
        <v>560</v>
      </c>
      <c r="O5" s="21">
        <f>IF(C5=0,(MIN(MIN('Escenari Energia Ambient'!C$12*'Escenari Energia Ambient'!C$28,'Escenari Energia Ambient'!C$27)*'Escenari Energia Ambient'!C$29,'Escenari Energia Ambient'!C$14)+C5),MIN(MIN('Escenari Energia Ambient'!C$12*'Escenari Energia Ambient'!C$31,'Escenari Energia Ambient'!C$30)*'Escenari Energia Ambient'!C$32,'Escenari Energia Ambient'!C$14+$A5*'Escenari Energia Ambient'!C$13))</f>
        <v>1000</v>
      </c>
      <c r="P5" s="21">
        <f>IF(D5=0,(MIN(MIN('Escenari Energia Ambient'!D$12*'Escenari Energia Ambient'!D$28,'Escenari Energia Ambient'!D$27)*'Escenari Energia Ambient'!D$29,'Escenari Energia Ambient'!D$14)+D5),MIN(MIN('Escenari Energia Ambient'!D$12*'Escenari Energia Ambient'!D$31,'Escenari Energia Ambient'!D$30)*'Escenari Energia Ambient'!D$32,'Escenari Energia Ambient'!D$14+$A5*'Escenari Energia Ambient'!D$13))</f>
        <v>12000</v>
      </c>
      <c r="Q5" s="4">
        <f>N5/('Escenari Energia Ambient'!B$13*$A5*1000+'Escenari Energia Ambient'!B$14)</f>
        <v>7.2369186234346933E-2</v>
      </c>
      <c r="R5" s="4">
        <f>O5/('Escenari Energia Ambient'!C$13*$A5*1000+'Escenari Energia Ambient'!C$14)</f>
        <v>0.13178529539673964</v>
      </c>
      <c r="S5" s="80">
        <f>P5/('Escenari Energia Ambient'!D$13*$A5*1000+'Escenari Energia Ambient'!D$14)</f>
        <v>0.19834710743801653</v>
      </c>
    </row>
    <row r="6" spans="1:22">
      <c r="A6" s="63">
        <f t="shared" ref="A6:A69" si="1">A5+0.5</f>
        <v>1</v>
      </c>
      <c r="B6" s="81">
        <f>IF($A6&lt;1,0,MIN(MIN('Escenari Energia Ambient'!B$12*'Escenari Energia Ambient'!B$18,'Escenari Energia Ambient'!B$17)*'Escenari Energia Ambient'!B$19,$A6*'Escenari Energia Ambient'!B$13*1000))</f>
        <v>560</v>
      </c>
      <c r="C6" s="59">
        <f>IF($A6&lt;0,0,MIN(MIN('Escenari Energia Ambient'!C$12*'Escenari Energia Ambient'!C$18,'Escenari Energia Ambient'!C$17)*'Escenari Energia Ambient'!C$19,$A6*'Escenari Energia Ambient'!C$13*1000))</f>
        <v>1000</v>
      </c>
      <c r="D6" s="59">
        <f>IF($A6&lt;1,0,MIN(MIN('Escenari Energia Ambient'!D$12*'Escenari Energia Ambient'!D$18,'Escenari Energia Ambient'!D$17)*'Escenari Energia Ambient'!D$19,$A6*'Escenari Energia Ambient'!D$13*1000))</f>
        <v>1000</v>
      </c>
      <c r="E6" s="60">
        <f>B6/('Escenari Energia Ambient'!B$13*$A6*1000)</f>
        <v>0.37333333333333335</v>
      </c>
      <c r="F6" s="60">
        <f>C6/('Escenari Energia Ambient'!C$13*$A6*1000)</f>
        <v>0.83333333333333337</v>
      </c>
      <c r="G6" s="61">
        <f>D6/('Escenari Energia Ambient'!D$13*$A6*1000)</f>
        <v>1</v>
      </c>
      <c r="H6" s="20">
        <f>IF($A6&lt;1,0,MIN(MIN('Escenari Energia Ambient'!B$12*'Escenari Energia Ambient'!B$23,'Escenari Energia Ambient'!B$22)*'Escenari Energia Ambient'!B$24,$A6*'Escenari Energia Ambient'!B$13*1000))</f>
        <v>1400</v>
      </c>
      <c r="I6" s="21">
        <f>IF($A6&lt;0,0,MIN(MIN('Escenari Energia Ambient'!C$12*'Escenari Energia Ambient'!C$23,'Escenari Energia Ambient'!C$22)*'Escenari Energia Ambient'!C$24,$A6*'Escenari Energia Ambient'!C$13*1000))</f>
        <v>1000</v>
      </c>
      <c r="J6" s="21">
        <f>IF($A6&lt;1,0,MIN(MIN('Escenari Energia Ambient'!D$12*'Escenari Energia Ambient'!D$23,'Escenari Energia Ambient'!D$22)*'Escenari Energia Ambient'!D$24,$A6*'Escenari Energia Ambient'!D$13*1000))</f>
        <v>1000</v>
      </c>
      <c r="K6" s="4">
        <f>H6/('Escenari Energia Ambient'!B$13*$A6*1000)</f>
        <v>0.93333333333333335</v>
      </c>
      <c r="L6" s="4">
        <f>I6/('Escenari Energia Ambient'!C$13*$A6*1000)</f>
        <v>0.83333333333333337</v>
      </c>
      <c r="M6" s="17">
        <f>J6/('Escenari Energia Ambient'!D$13*$A6*1000)</f>
        <v>1</v>
      </c>
      <c r="N6" s="20">
        <f>IF(B6=0,(MIN(MIN('Escenari Energia Ambient'!B$12*'Escenari Energia Ambient'!B$28,'Escenari Energia Ambient'!B$27)*'Escenari Energia Ambient'!B$29,'Escenari Energia Ambient'!B$14)+B6),MIN(MIN('Escenari Energia Ambient'!B$12*'Escenari Energia Ambient'!B$31,'Escenari Energia Ambient'!B$30)*'Escenari Energia Ambient'!B$32,'Escenari Energia Ambient'!B$14+$A6*'Escenari Energia Ambient'!B$13))</f>
        <v>1200</v>
      </c>
      <c r="O6" s="21">
        <f>IF(C6=0,(MIN(MIN('Escenari Energia Ambient'!C$12*'Escenari Energia Ambient'!C$28,'Escenari Energia Ambient'!C$27)*'Escenari Energia Ambient'!C$29,'Escenari Energia Ambient'!C$14)+C6),MIN(MIN('Escenari Energia Ambient'!C$12*'Escenari Energia Ambient'!C$31,'Escenari Energia Ambient'!C$30)*'Escenari Energia Ambient'!C$32,'Escenari Energia Ambient'!C$14+$A6*'Escenari Energia Ambient'!C$13))</f>
        <v>1000</v>
      </c>
      <c r="P6" s="21">
        <f>IF(D6=0,(MIN(MIN('Escenari Energia Ambient'!D$12*'Escenari Energia Ambient'!D$28,'Escenari Energia Ambient'!D$27)*'Escenari Energia Ambient'!D$29,'Escenari Energia Ambient'!D$14)+D6),MIN(MIN('Escenari Energia Ambient'!D$12*'Escenari Energia Ambient'!D$31,'Escenari Energia Ambient'!D$30)*'Escenari Energia Ambient'!D$32,'Escenari Energia Ambient'!D$14+$A6*'Escenari Energia Ambient'!D$13))</f>
        <v>24000</v>
      </c>
      <c r="Q6" s="4">
        <f>N6/('Escenari Energia Ambient'!B$13*$A6*1000+'Escenari Energia Ambient'!B$14)</f>
        <v>0.14137439474087252</v>
      </c>
      <c r="R6" s="4">
        <f>O6/('Escenari Energia Ambient'!C$13*$A6*1000+'Escenari Energia Ambient'!C$14)</f>
        <v>0.12212845470866257</v>
      </c>
      <c r="S6" s="80">
        <f>P6/('Escenari Energia Ambient'!D$13*$A6*1000+'Escenari Energia Ambient'!D$14)</f>
        <v>0.39344262295081966</v>
      </c>
      <c r="T6" s="43"/>
    </row>
    <row r="7" spans="1:22">
      <c r="A7" s="63">
        <f t="shared" si="1"/>
        <v>1.5</v>
      </c>
      <c r="B7" s="81">
        <f>IF($A7&lt;1,0,MIN(MIN('Escenari Energia Ambient'!B$12*'Escenari Energia Ambient'!B$18,'Escenari Energia Ambient'!B$17)*'Escenari Energia Ambient'!B$19,$A7*'Escenari Energia Ambient'!B$13*1000))</f>
        <v>560</v>
      </c>
      <c r="C7" s="59">
        <f>IF($A7&lt;0,0,MIN(MIN('Escenari Energia Ambient'!C$12*'Escenari Energia Ambient'!C$18,'Escenari Energia Ambient'!C$17)*'Escenari Energia Ambient'!C$19,$A7*'Escenari Energia Ambient'!C$13*1000))</f>
        <v>1000</v>
      </c>
      <c r="D7" s="59">
        <f>IF($A7&lt;1,0,MIN(MIN('Escenari Energia Ambient'!D$12*'Escenari Energia Ambient'!D$18,'Escenari Energia Ambient'!D$17)*'Escenari Energia Ambient'!D$19,$A7*'Escenari Energia Ambient'!D$13*1000))</f>
        <v>1500</v>
      </c>
      <c r="E7" s="60">
        <f>B7/('Escenari Energia Ambient'!B$13*$A7*1000)</f>
        <v>0.24888888888888888</v>
      </c>
      <c r="F7" s="60">
        <f>C7/('Escenari Energia Ambient'!C$13*$A7*1000)</f>
        <v>0.55555555555555558</v>
      </c>
      <c r="G7" s="61">
        <f>D7/('Escenari Energia Ambient'!D$13*$A7*1000)</f>
        <v>1</v>
      </c>
      <c r="H7" s="20">
        <f>IF($A7&lt;1,0,MIN(MIN('Escenari Energia Ambient'!B$12*'Escenari Energia Ambient'!B$23,'Escenari Energia Ambient'!B$22)*'Escenari Energia Ambient'!B$24,$A7*'Escenari Energia Ambient'!B$13*1000))</f>
        <v>1400</v>
      </c>
      <c r="I7" s="21">
        <f>IF($A7&lt;0,0,MIN(MIN('Escenari Energia Ambient'!C$12*'Escenari Energia Ambient'!C$23,'Escenari Energia Ambient'!C$22)*'Escenari Energia Ambient'!C$24,$A7*'Escenari Energia Ambient'!C$13*1000))</f>
        <v>1000</v>
      </c>
      <c r="J7" s="21">
        <f>IF($A7&lt;1,0,MIN(MIN('Escenari Energia Ambient'!D$12*'Escenari Energia Ambient'!D$23,'Escenari Energia Ambient'!D$22)*'Escenari Energia Ambient'!D$24,$A7*'Escenari Energia Ambient'!D$13*1000))</f>
        <v>1500</v>
      </c>
      <c r="K7" s="4">
        <f>H7/('Escenari Energia Ambient'!B$13*$A7*1000)</f>
        <v>0.62222222222222223</v>
      </c>
      <c r="L7" s="4">
        <f>I7/('Escenari Energia Ambient'!C$13*$A7*1000)</f>
        <v>0.55555555555555558</v>
      </c>
      <c r="M7" s="17">
        <f>J7/('Escenari Energia Ambient'!D$13*$A7*1000)</f>
        <v>1</v>
      </c>
      <c r="N7" s="20">
        <f>IF(B7=0,(MIN(MIN('Escenari Energia Ambient'!B$12*'Escenari Energia Ambient'!B$28,'Escenari Energia Ambient'!B$27)*'Escenari Energia Ambient'!B$29,'Escenari Energia Ambient'!B$14)+B7),MIN(MIN('Escenari Energia Ambient'!B$12*'Escenari Energia Ambient'!B$31,'Escenari Energia Ambient'!B$30)*'Escenari Energia Ambient'!B$32,'Escenari Energia Ambient'!B$14+$A7*'Escenari Energia Ambient'!B$13))</f>
        <v>1200</v>
      </c>
      <c r="O7" s="21">
        <f>IF(C7=0,(MIN(MIN('Escenari Energia Ambient'!C$12*'Escenari Energia Ambient'!C$28,'Escenari Energia Ambient'!C$27)*'Escenari Energia Ambient'!C$29,'Escenari Energia Ambient'!C$14)+C7),MIN(MIN('Escenari Energia Ambient'!C$12*'Escenari Energia Ambient'!C$31,'Escenari Energia Ambient'!C$30)*'Escenari Energia Ambient'!C$32,'Escenari Energia Ambient'!C$14+$A7*'Escenari Energia Ambient'!C$13))</f>
        <v>1000</v>
      </c>
      <c r="P7" s="21">
        <f>IF(D7=0,(MIN(MIN('Escenari Energia Ambient'!D$12*'Escenari Energia Ambient'!D$28,'Escenari Energia Ambient'!D$27)*'Escenari Energia Ambient'!D$29,'Escenari Energia Ambient'!D$14)+D7),MIN(MIN('Escenari Energia Ambient'!D$12*'Escenari Energia Ambient'!D$31,'Escenari Energia Ambient'!D$30)*'Escenari Energia Ambient'!D$32,'Escenari Energia Ambient'!D$14+$A7*'Escenari Energia Ambient'!D$13))</f>
        <v>24000</v>
      </c>
      <c r="Q7" s="4">
        <f>N7/('Escenari Energia Ambient'!B$13*$A7*1000+'Escenari Energia Ambient'!B$14)</f>
        <v>0.12989684025936069</v>
      </c>
      <c r="R7" s="4">
        <f>O7/('Escenari Energia Ambient'!C$13*$A7*1000+'Escenari Energia Ambient'!C$14)</f>
        <v>0.11379023907329229</v>
      </c>
      <c r="S7" s="80">
        <f>P7/('Escenari Energia Ambient'!D$13*$A7*1000+'Escenari Energia Ambient'!D$14)</f>
        <v>0.3902439024390244</v>
      </c>
      <c r="V7" s="43"/>
    </row>
    <row r="8" spans="1:22">
      <c r="A8" s="63">
        <f t="shared" si="1"/>
        <v>2</v>
      </c>
      <c r="B8" s="81">
        <f>IF($A8&lt;1,0,MIN(MIN('Escenari Energia Ambient'!B$12*'Escenari Energia Ambient'!B$18,'Escenari Energia Ambient'!B$17)*'Escenari Energia Ambient'!B$19,$A8*'Escenari Energia Ambient'!B$13*1000))</f>
        <v>560</v>
      </c>
      <c r="C8" s="59">
        <f>IF($A8&lt;0,0,MIN(MIN('Escenari Energia Ambient'!C$12*'Escenari Energia Ambient'!C$18,'Escenari Energia Ambient'!C$17)*'Escenari Energia Ambient'!C$19,$A8*'Escenari Energia Ambient'!C$13*1000))</f>
        <v>1000</v>
      </c>
      <c r="D8" s="59">
        <f>IF($A8&lt;1,0,MIN(MIN('Escenari Energia Ambient'!D$12*'Escenari Energia Ambient'!D$18,'Escenari Energia Ambient'!D$17)*'Escenari Energia Ambient'!D$19,$A8*'Escenari Energia Ambient'!D$13*1000))</f>
        <v>2000</v>
      </c>
      <c r="E8" s="60">
        <f>B8/('Escenari Energia Ambient'!B$13*$A8*1000)</f>
        <v>0.18666666666666668</v>
      </c>
      <c r="F8" s="60">
        <f>C8/('Escenari Energia Ambient'!C$13*$A8*1000)</f>
        <v>0.41666666666666669</v>
      </c>
      <c r="G8" s="61">
        <f>D8/('Escenari Energia Ambient'!D$13*$A8*1000)</f>
        <v>1</v>
      </c>
      <c r="H8" s="20">
        <f>IF($A8&lt;1,0,MIN(MIN('Escenari Energia Ambient'!B$12*'Escenari Energia Ambient'!B$23,'Escenari Energia Ambient'!B$22)*'Escenari Energia Ambient'!B$24,$A8*'Escenari Energia Ambient'!B$13*1000))</f>
        <v>1400</v>
      </c>
      <c r="I8" s="21">
        <f>IF($A8&lt;0,0,MIN(MIN('Escenari Energia Ambient'!C$12*'Escenari Energia Ambient'!C$23,'Escenari Energia Ambient'!C$22)*'Escenari Energia Ambient'!C$24,$A8*'Escenari Energia Ambient'!C$13*1000))</f>
        <v>1000</v>
      </c>
      <c r="J8" s="21">
        <f>IF($A8&lt;1,0,MIN(MIN('Escenari Energia Ambient'!D$12*'Escenari Energia Ambient'!D$23,'Escenari Energia Ambient'!D$22)*'Escenari Energia Ambient'!D$24,$A8*'Escenari Energia Ambient'!D$13*1000))</f>
        <v>2000</v>
      </c>
      <c r="K8" s="4">
        <f>H8/('Escenari Energia Ambient'!B$13*$A8*1000)</f>
        <v>0.46666666666666667</v>
      </c>
      <c r="L8" s="4">
        <f>I8/('Escenari Energia Ambient'!C$13*$A8*1000)</f>
        <v>0.41666666666666669</v>
      </c>
      <c r="M8" s="17">
        <f>J8/('Escenari Energia Ambient'!D$13*$A8*1000)</f>
        <v>1</v>
      </c>
      <c r="N8" s="20">
        <f>IF(B8=0,(MIN(MIN('Escenari Energia Ambient'!B$12*'Escenari Energia Ambient'!B$28,'Escenari Energia Ambient'!B$27)*'Escenari Energia Ambient'!B$29,'Escenari Energia Ambient'!B$14)+B8),MIN(MIN('Escenari Energia Ambient'!B$12*'Escenari Energia Ambient'!B$31,'Escenari Energia Ambient'!B$30)*'Escenari Energia Ambient'!B$32,'Escenari Energia Ambient'!B$14+$A8*'Escenari Energia Ambient'!B$13))</f>
        <v>1200</v>
      </c>
      <c r="O8" s="21">
        <f>IF(C8=0,(MIN(MIN('Escenari Energia Ambient'!C$12*'Escenari Energia Ambient'!C$28,'Escenari Energia Ambient'!C$27)*'Escenari Energia Ambient'!C$29,'Escenari Energia Ambient'!C$14)+C8),MIN(MIN('Escenari Energia Ambient'!C$12*'Escenari Energia Ambient'!C$31,'Escenari Energia Ambient'!C$30)*'Escenari Energia Ambient'!C$32,'Escenari Energia Ambient'!C$14+$A8*'Escenari Energia Ambient'!C$13))</f>
        <v>1000</v>
      </c>
      <c r="P8" s="21">
        <f>IF(D8=0,(MIN(MIN('Escenari Energia Ambient'!D$12*'Escenari Energia Ambient'!D$28,'Escenari Energia Ambient'!D$27)*'Escenari Energia Ambient'!D$29,'Escenari Energia Ambient'!D$14)+D8),MIN(MIN('Escenari Energia Ambient'!D$12*'Escenari Energia Ambient'!D$31,'Escenari Energia Ambient'!D$30)*'Escenari Energia Ambient'!D$32,'Escenari Energia Ambient'!D$14+$A8*'Escenari Energia Ambient'!D$13))</f>
        <v>24000</v>
      </c>
      <c r="Q8" s="4">
        <f>N8/('Escenari Energia Ambient'!B$13*$A8*1000+'Escenari Energia Ambient'!B$14)</f>
        <v>0.12014297013446</v>
      </c>
      <c r="R8" s="4">
        <f>O8/('Escenari Energia Ambient'!C$13*$A8*1000+'Escenari Energia Ambient'!C$14)</f>
        <v>0.10651782575814062</v>
      </c>
      <c r="S8" s="80">
        <f>P8/('Escenari Energia Ambient'!D$13*$A8*1000+'Escenari Energia Ambient'!D$14)</f>
        <v>0.38709677419354838</v>
      </c>
      <c r="V8" s="43"/>
    </row>
    <row r="9" spans="1:22">
      <c r="A9" s="63">
        <f t="shared" si="1"/>
        <v>2.5</v>
      </c>
      <c r="B9" s="81">
        <f>IF($A9&lt;1,0,MIN(MIN('Escenari Energia Ambient'!B$12*'Escenari Energia Ambient'!B$18,'Escenari Energia Ambient'!B$17)*'Escenari Energia Ambient'!B$19,$A9*'Escenari Energia Ambient'!B$13*1000))</f>
        <v>560</v>
      </c>
      <c r="C9" s="59">
        <f>IF($A9&lt;0,0,MIN(MIN('Escenari Energia Ambient'!C$12*'Escenari Energia Ambient'!C$18,'Escenari Energia Ambient'!C$17)*'Escenari Energia Ambient'!C$19,$A9*'Escenari Energia Ambient'!C$13*1000))</f>
        <v>1000</v>
      </c>
      <c r="D9" s="59">
        <f>IF($A9&lt;1,0,MIN(MIN('Escenari Energia Ambient'!D$12*'Escenari Energia Ambient'!D$18,'Escenari Energia Ambient'!D$17)*'Escenari Energia Ambient'!D$19,$A9*'Escenari Energia Ambient'!D$13*1000))</f>
        <v>2500</v>
      </c>
      <c r="E9" s="60">
        <f>B9/('Escenari Energia Ambient'!B$13*$A9*1000)</f>
        <v>0.14933333333333335</v>
      </c>
      <c r="F9" s="60">
        <f>C9/('Escenari Energia Ambient'!C$13*$A9*1000)</f>
        <v>0.33333333333333331</v>
      </c>
      <c r="G9" s="61">
        <f>D9/('Escenari Energia Ambient'!D$13*$A9*1000)</f>
        <v>1</v>
      </c>
      <c r="H9" s="20">
        <f>IF($A9&lt;1,0,MIN(MIN('Escenari Energia Ambient'!B$12*'Escenari Energia Ambient'!B$23,'Escenari Energia Ambient'!B$22)*'Escenari Energia Ambient'!B$24,$A9*'Escenari Energia Ambient'!B$13*1000))</f>
        <v>1400</v>
      </c>
      <c r="I9" s="21">
        <f>IF($A9&lt;0,0,MIN(MIN('Escenari Energia Ambient'!C$12*'Escenari Energia Ambient'!C$23,'Escenari Energia Ambient'!C$22)*'Escenari Energia Ambient'!C$24,$A9*'Escenari Energia Ambient'!C$13*1000))</f>
        <v>1000</v>
      </c>
      <c r="J9" s="21">
        <f>IF($A9&lt;1,0,MIN(MIN('Escenari Energia Ambient'!D$12*'Escenari Energia Ambient'!D$23,'Escenari Energia Ambient'!D$22)*'Escenari Energia Ambient'!D$24,$A9*'Escenari Energia Ambient'!D$13*1000))</f>
        <v>2500</v>
      </c>
      <c r="K9" s="4">
        <f>H9/('Escenari Energia Ambient'!B$13*$A9*1000)</f>
        <v>0.37333333333333335</v>
      </c>
      <c r="L9" s="4">
        <f>I9/('Escenari Energia Ambient'!C$13*$A9*1000)</f>
        <v>0.33333333333333331</v>
      </c>
      <c r="M9" s="17">
        <f>J9/('Escenari Energia Ambient'!D$13*$A9*1000)</f>
        <v>1</v>
      </c>
      <c r="N9" s="20">
        <f>IF(B9=0,(MIN(MIN('Escenari Energia Ambient'!B$12*'Escenari Energia Ambient'!B$28,'Escenari Energia Ambient'!B$27)*'Escenari Energia Ambient'!B$29,'Escenari Energia Ambient'!B$14)+B9),MIN(MIN('Escenari Energia Ambient'!B$12*'Escenari Energia Ambient'!B$31,'Escenari Energia Ambient'!B$30)*'Escenari Energia Ambient'!B$32,'Escenari Energia Ambient'!B$14+$A9*'Escenari Energia Ambient'!B$13))</f>
        <v>1200</v>
      </c>
      <c r="O9" s="21">
        <f>IF(C9=0,(MIN(MIN('Escenari Energia Ambient'!C$12*'Escenari Energia Ambient'!C$28,'Escenari Energia Ambient'!C$27)*'Escenari Energia Ambient'!C$29,'Escenari Energia Ambient'!C$14)+C9),MIN(MIN('Escenari Energia Ambient'!C$12*'Escenari Energia Ambient'!C$31,'Escenari Energia Ambient'!C$30)*'Escenari Energia Ambient'!C$32,'Escenari Energia Ambient'!C$14+$A9*'Escenari Energia Ambient'!C$13))</f>
        <v>1000</v>
      </c>
      <c r="P9" s="21">
        <f>IF(D9=0,(MIN(MIN('Escenari Energia Ambient'!D$12*'Escenari Energia Ambient'!D$28,'Escenari Energia Ambient'!D$27)*'Escenari Energia Ambient'!D$29,'Escenari Energia Ambient'!D$14)+D9),MIN(MIN('Escenari Energia Ambient'!D$12*'Escenari Energia Ambient'!D$31,'Escenari Energia Ambient'!D$30)*'Escenari Energia Ambient'!D$32,'Escenari Energia Ambient'!D$14+$A9*'Escenari Energia Ambient'!D$13))</f>
        <v>24000</v>
      </c>
      <c r="Q9" s="4">
        <f>N9/('Escenari Energia Ambient'!B$13*$A9*1000+'Escenari Energia Ambient'!B$14)</f>
        <v>0.11175161341391866</v>
      </c>
      <c r="R9" s="4">
        <f>O9/('Escenari Energia Ambient'!C$13*$A9*1000+'Escenari Energia Ambient'!C$14)</f>
        <v>0.10011914177871667</v>
      </c>
      <c r="S9" s="80">
        <f>P9/('Escenari Energia Ambient'!D$13*$A9*1000+'Escenari Energia Ambient'!D$14)</f>
        <v>0.38400000000000001</v>
      </c>
      <c r="U9">
        <f>35*2*2</f>
        <v>140</v>
      </c>
    </row>
    <row r="10" spans="1:22">
      <c r="A10" s="63">
        <f t="shared" si="1"/>
        <v>3</v>
      </c>
      <c r="B10" s="81">
        <f>IF($A10&lt;1,0,MIN(MIN('Escenari Energia Ambient'!B$12*'Escenari Energia Ambient'!B$18,'Escenari Energia Ambient'!B$17)*'Escenari Energia Ambient'!B$19,$A10*'Escenari Energia Ambient'!B$13*1000))</f>
        <v>560</v>
      </c>
      <c r="C10" s="59">
        <f>IF($A10&lt;0,0,MIN(MIN('Escenari Energia Ambient'!C$12*'Escenari Energia Ambient'!C$18,'Escenari Energia Ambient'!C$17)*'Escenari Energia Ambient'!C$19,$A10*'Escenari Energia Ambient'!C$13*1000))</f>
        <v>1000</v>
      </c>
      <c r="D10" s="59">
        <f>IF($A10&lt;1,0,MIN(MIN('Escenari Energia Ambient'!D$12*'Escenari Energia Ambient'!D$18,'Escenari Energia Ambient'!D$17)*'Escenari Energia Ambient'!D$19,$A10*'Escenari Energia Ambient'!D$13*1000))</f>
        <v>3000</v>
      </c>
      <c r="E10" s="60">
        <f>B10/('Escenari Energia Ambient'!B$13*$A10*1000)</f>
        <v>0.12444444444444444</v>
      </c>
      <c r="F10" s="60">
        <f>C10/('Escenari Energia Ambient'!C$13*$A10*1000)</f>
        <v>0.27777777777777779</v>
      </c>
      <c r="G10" s="61">
        <f>D10/('Escenari Energia Ambient'!D$13*$A10*1000)</f>
        <v>1</v>
      </c>
      <c r="H10" s="20">
        <f>IF($A10&lt;1,0,MIN(MIN('Escenari Energia Ambient'!B$12*'Escenari Energia Ambient'!B$23,'Escenari Energia Ambient'!B$22)*'Escenari Energia Ambient'!B$24,$A10*'Escenari Energia Ambient'!B$13*1000))</f>
        <v>1400</v>
      </c>
      <c r="I10" s="21">
        <f>IF($A10&lt;0,0,MIN(MIN('Escenari Energia Ambient'!C$12*'Escenari Energia Ambient'!C$23,'Escenari Energia Ambient'!C$22)*'Escenari Energia Ambient'!C$24,$A10*'Escenari Energia Ambient'!C$13*1000))</f>
        <v>1000</v>
      </c>
      <c r="J10" s="21">
        <f>IF($A10&lt;1,0,MIN(MIN('Escenari Energia Ambient'!D$12*'Escenari Energia Ambient'!D$23,'Escenari Energia Ambient'!D$22)*'Escenari Energia Ambient'!D$24,$A10*'Escenari Energia Ambient'!D$13*1000))</f>
        <v>3000</v>
      </c>
      <c r="K10" s="4">
        <f>H10/('Escenari Energia Ambient'!B$13*$A10*1000)</f>
        <v>0.31111111111111112</v>
      </c>
      <c r="L10" s="4">
        <f>I10/('Escenari Energia Ambient'!C$13*$A10*1000)</f>
        <v>0.27777777777777779</v>
      </c>
      <c r="M10" s="17">
        <f>J10/('Escenari Energia Ambient'!D$13*$A10*1000)</f>
        <v>1</v>
      </c>
      <c r="N10" s="20">
        <f>IF(B10=0,(MIN(MIN('Escenari Energia Ambient'!B$12*'Escenari Energia Ambient'!B$28,'Escenari Energia Ambient'!B$27)*'Escenari Energia Ambient'!B$29,'Escenari Energia Ambient'!B$14)+B10),MIN(MIN('Escenari Energia Ambient'!B$12*'Escenari Energia Ambient'!B$31,'Escenari Energia Ambient'!B$30)*'Escenari Energia Ambient'!B$32,'Escenari Energia Ambient'!B$14+$A10*'Escenari Energia Ambient'!B$13))</f>
        <v>1200</v>
      </c>
      <c r="O10" s="21">
        <f>IF(C10=0,(MIN(MIN('Escenari Energia Ambient'!C$12*'Escenari Energia Ambient'!C$28,'Escenari Energia Ambient'!C$27)*'Escenari Energia Ambient'!C$29,'Escenari Energia Ambient'!C$14)+C10),MIN(MIN('Escenari Energia Ambient'!C$12*'Escenari Energia Ambient'!C$31,'Escenari Energia Ambient'!C$30)*'Escenari Energia Ambient'!C$32,'Escenari Energia Ambient'!C$14+$A10*'Escenari Energia Ambient'!C$13))</f>
        <v>1000</v>
      </c>
      <c r="P10" s="21">
        <f>IF(D10=0,(MIN(MIN('Escenari Energia Ambient'!D$12*'Escenari Energia Ambient'!D$28,'Escenari Energia Ambient'!D$27)*'Escenari Energia Ambient'!D$29,'Escenari Energia Ambient'!D$14)+D10),MIN(MIN('Escenari Energia Ambient'!D$12*'Escenari Energia Ambient'!D$31,'Escenari Energia Ambient'!D$30)*'Escenari Energia Ambient'!D$32,'Escenari Energia Ambient'!D$14+$A10*'Escenari Energia Ambient'!D$13))</f>
        <v>24000</v>
      </c>
      <c r="Q10" s="4">
        <f>N10/('Escenari Energia Ambient'!B$13*$A10*1000+'Escenari Energia Ambient'!B$14)</f>
        <v>0.10445591525143409</v>
      </c>
      <c r="R10" s="4">
        <f>O10/('Escenari Energia Ambient'!C$13*$A10*1000+'Escenari Energia Ambient'!C$14)</f>
        <v>9.4445651249988188E-2</v>
      </c>
      <c r="S10" s="80">
        <f>P10/('Escenari Energia Ambient'!D$13*$A10*1000+'Escenari Energia Ambient'!D$14)</f>
        <v>0.38095238095238093</v>
      </c>
    </row>
    <row r="11" spans="1:22">
      <c r="A11" s="63">
        <f t="shared" si="1"/>
        <v>3.5</v>
      </c>
      <c r="B11" s="81">
        <f>IF($A11&lt;1,0,MIN(MIN('Escenari Energia Ambient'!B$12*'Escenari Energia Ambient'!B$18,'Escenari Energia Ambient'!B$17)*'Escenari Energia Ambient'!B$19,$A11*'Escenari Energia Ambient'!B$13*1000))</f>
        <v>560</v>
      </c>
      <c r="C11" s="59">
        <f>IF($A11&lt;0,0,MIN(MIN('Escenari Energia Ambient'!C$12*'Escenari Energia Ambient'!C$18,'Escenari Energia Ambient'!C$17)*'Escenari Energia Ambient'!C$19,$A11*'Escenari Energia Ambient'!C$13*1000))</f>
        <v>1000</v>
      </c>
      <c r="D11" s="59">
        <f>IF($A11&lt;1,0,MIN(MIN('Escenari Energia Ambient'!D$12*'Escenari Energia Ambient'!D$18,'Escenari Energia Ambient'!D$17)*'Escenari Energia Ambient'!D$19,$A11*'Escenari Energia Ambient'!D$13*1000))</f>
        <v>3500</v>
      </c>
      <c r="E11" s="60">
        <f>B11/('Escenari Energia Ambient'!B$13*$A11*1000)</f>
        <v>0.10666666666666667</v>
      </c>
      <c r="F11" s="60">
        <f>C11/('Escenari Energia Ambient'!C$13*$A11*1000)</f>
        <v>0.23809523809523808</v>
      </c>
      <c r="G11" s="61">
        <f>D11/('Escenari Energia Ambient'!D$13*$A11*1000)</f>
        <v>1</v>
      </c>
      <c r="H11" s="20">
        <f>IF($A11&lt;1,0,MIN(MIN('Escenari Energia Ambient'!B$12*'Escenari Energia Ambient'!B$23,'Escenari Energia Ambient'!B$22)*'Escenari Energia Ambient'!B$24,$A11*'Escenari Energia Ambient'!B$13*1000))</f>
        <v>1400</v>
      </c>
      <c r="I11" s="21">
        <f>IF($A11&lt;0,0,MIN(MIN('Escenari Energia Ambient'!C$12*'Escenari Energia Ambient'!C$23,'Escenari Energia Ambient'!C$22)*'Escenari Energia Ambient'!C$24,$A11*'Escenari Energia Ambient'!C$13*1000))</f>
        <v>1000</v>
      </c>
      <c r="J11" s="21">
        <f>IF($A11&lt;1,0,MIN(MIN('Escenari Energia Ambient'!D$12*'Escenari Energia Ambient'!D$23,'Escenari Energia Ambient'!D$22)*'Escenari Energia Ambient'!D$24,$A11*'Escenari Energia Ambient'!D$13*1000))</f>
        <v>3500</v>
      </c>
      <c r="K11" s="4">
        <f>H11/('Escenari Energia Ambient'!B$13*$A11*1000)</f>
        <v>0.26666666666666666</v>
      </c>
      <c r="L11" s="4">
        <f>I11/('Escenari Energia Ambient'!C$13*$A11*1000)</f>
        <v>0.23809523809523808</v>
      </c>
      <c r="M11" s="17">
        <f>J11/('Escenari Energia Ambient'!D$13*$A11*1000)</f>
        <v>1</v>
      </c>
      <c r="N11" s="20">
        <f>IF(B11=0,(MIN(MIN('Escenari Energia Ambient'!B$12*'Escenari Energia Ambient'!B$28,'Escenari Energia Ambient'!B$27)*'Escenari Energia Ambient'!B$29,'Escenari Energia Ambient'!B$14)+B11),MIN(MIN('Escenari Energia Ambient'!B$12*'Escenari Energia Ambient'!B$31,'Escenari Energia Ambient'!B$30)*'Escenari Energia Ambient'!B$32,'Escenari Energia Ambient'!B$14+$A11*'Escenari Energia Ambient'!B$13))</f>
        <v>1200</v>
      </c>
      <c r="O11" s="21">
        <f>IF(C11=0,(MIN(MIN('Escenari Energia Ambient'!C$12*'Escenari Energia Ambient'!C$28,'Escenari Energia Ambient'!C$27)*'Escenari Energia Ambient'!C$29,'Escenari Energia Ambient'!C$14)+C11),MIN(MIN('Escenari Energia Ambient'!C$12*'Escenari Energia Ambient'!C$31,'Escenari Energia Ambient'!C$30)*'Escenari Energia Ambient'!C$32,'Escenari Energia Ambient'!C$14+$A11*'Escenari Energia Ambient'!C$13))</f>
        <v>1000</v>
      </c>
      <c r="P11" s="21">
        <f>IF(D11=0,(MIN(MIN('Escenari Energia Ambient'!D$12*'Escenari Energia Ambient'!D$28,'Escenari Energia Ambient'!D$27)*'Escenari Energia Ambient'!D$29,'Escenari Energia Ambient'!D$14)+D11),MIN(MIN('Escenari Energia Ambient'!D$12*'Escenari Energia Ambient'!D$31,'Escenari Energia Ambient'!D$30)*'Escenari Energia Ambient'!D$32,'Escenari Energia Ambient'!D$14+$A11*'Escenari Energia Ambient'!D$13))</f>
        <v>24000</v>
      </c>
      <c r="Q11" s="4">
        <f>N11/('Escenari Energia Ambient'!B$13*$A11*1000+'Escenari Energia Ambient'!B$14)</f>
        <v>9.8054436554693938E-2</v>
      </c>
      <c r="R11" s="4">
        <f>O11/('Escenari Energia Ambient'!C$13*$A11*1000+'Escenari Energia Ambient'!C$14)</f>
        <v>8.9380681259552563E-2</v>
      </c>
      <c r="S11" s="80">
        <f>P11/('Escenari Energia Ambient'!D$13*$A11*1000+'Escenari Energia Ambient'!D$14)</f>
        <v>0.37795275590551181</v>
      </c>
    </row>
    <row r="12" spans="1:22">
      <c r="A12" s="63">
        <f t="shared" si="1"/>
        <v>4</v>
      </c>
      <c r="B12" s="81">
        <f>IF($A12&lt;1,0,MIN(MIN('Escenari Energia Ambient'!B$12*'Escenari Energia Ambient'!B$18,'Escenari Energia Ambient'!B$17)*'Escenari Energia Ambient'!B$19,$A12*'Escenari Energia Ambient'!B$13*1000))</f>
        <v>560</v>
      </c>
      <c r="C12" s="59">
        <f>IF($A12&lt;0,0,MIN(MIN('Escenari Energia Ambient'!C$12*'Escenari Energia Ambient'!C$18,'Escenari Energia Ambient'!C$17)*'Escenari Energia Ambient'!C$19,$A12*'Escenari Energia Ambient'!C$13*1000))</f>
        <v>1000</v>
      </c>
      <c r="D12" s="59">
        <f>IF($A12&lt;1,0,MIN(MIN('Escenari Energia Ambient'!D$12*'Escenari Energia Ambient'!D$18,'Escenari Energia Ambient'!D$17)*'Escenari Energia Ambient'!D$19,$A12*'Escenari Energia Ambient'!D$13*1000))</f>
        <v>4000</v>
      </c>
      <c r="E12" s="60">
        <f>B12/('Escenari Energia Ambient'!B$13*$A12*1000)</f>
        <v>9.3333333333333338E-2</v>
      </c>
      <c r="F12" s="60">
        <f>C12/('Escenari Energia Ambient'!C$13*$A12*1000)</f>
        <v>0.20833333333333334</v>
      </c>
      <c r="G12" s="61">
        <f>D12/('Escenari Energia Ambient'!D$13*$A12*1000)</f>
        <v>1</v>
      </c>
      <c r="H12" s="20">
        <f>IF($A12&lt;1,0,MIN(MIN('Escenari Energia Ambient'!B$12*'Escenari Energia Ambient'!B$23,'Escenari Energia Ambient'!B$22)*'Escenari Energia Ambient'!B$24,$A12*'Escenari Energia Ambient'!B$13*1000))</f>
        <v>1400</v>
      </c>
      <c r="I12" s="21">
        <f>IF($A12&lt;0,0,MIN(MIN('Escenari Energia Ambient'!C$12*'Escenari Energia Ambient'!C$23,'Escenari Energia Ambient'!C$22)*'Escenari Energia Ambient'!C$24,$A12*'Escenari Energia Ambient'!C$13*1000))</f>
        <v>1000</v>
      </c>
      <c r="J12" s="21">
        <f>IF($A12&lt;1,0,MIN(MIN('Escenari Energia Ambient'!D$12*'Escenari Energia Ambient'!D$23,'Escenari Energia Ambient'!D$22)*'Escenari Energia Ambient'!D$24,$A12*'Escenari Energia Ambient'!D$13*1000))</f>
        <v>4000</v>
      </c>
      <c r="K12" s="4">
        <f>H12/('Escenari Energia Ambient'!B$13*$A12*1000)</f>
        <v>0.23333333333333334</v>
      </c>
      <c r="L12" s="4">
        <f>I12/('Escenari Energia Ambient'!C$13*$A12*1000)</f>
        <v>0.20833333333333334</v>
      </c>
      <c r="M12" s="17">
        <f>J12/('Escenari Energia Ambient'!D$13*$A12*1000)</f>
        <v>1</v>
      </c>
      <c r="N12" s="20">
        <f>IF(B12=0,(MIN(MIN('Escenari Energia Ambient'!B$12*'Escenari Energia Ambient'!B$28,'Escenari Energia Ambient'!B$27)*'Escenari Energia Ambient'!B$29,'Escenari Energia Ambient'!B$14)+B12),MIN(MIN('Escenari Energia Ambient'!B$12*'Escenari Energia Ambient'!B$31,'Escenari Energia Ambient'!B$30)*'Escenari Energia Ambient'!B$32,'Escenari Energia Ambient'!B$14+$A12*'Escenari Energia Ambient'!B$13))</f>
        <v>1200</v>
      </c>
      <c r="O12" s="21">
        <f>IF(C12=0,(MIN(MIN('Escenari Energia Ambient'!C$12*'Escenari Energia Ambient'!C$28,'Escenari Energia Ambient'!C$27)*'Escenari Energia Ambient'!C$29,'Escenari Energia Ambient'!C$14)+C12),MIN(MIN('Escenari Energia Ambient'!C$12*'Escenari Energia Ambient'!C$31,'Escenari Energia Ambient'!C$30)*'Escenari Energia Ambient'!C$32,'Escenari Energia Ambient'!C$14+$A12*'Escenari Energia Ambient'!C$13))</f>
        <v>1000</v>
      </c>
      <c r="P12" s="21">
        <f>IF(D12=0,(MIN(MIN('Escenari Energia Ambient'!D$12*'Escenari Energia Ambient'!D$28,'Escenari Energia Ambient'!D$27)*'Escenari Energia Ambient'!D$29,'Escenari Energia Ambient'!D$14)+D12),MIN(MIN('Escenari Energia Ambient'!D$12*'Escenari Energia Ambient'!D$31,'Escenari Energia Ambient'!D$30)*'Escenari Energia Ambient'!D$32,'Escenari Energia Ambient'!D$14+$A12*'Escenari Energia Ambient'!D$13))</f>
        <v>24000</v>
      </c>
      <c r="Q12" s="4">
        <f>N12/('Escenari Energia Ambient'!B$13*$A12*1000+'Escenari Energia Ambient'!B$14)</f>
        <v>9.239226676727158E-2</v>
      </c>
      <c r="R12" s="4">
        <f>O12/('Escenari Energia Ambient'!C$13*$A12*1000+'Escenari Energia Ambient'!C$14)</f>
        <v>8.4831312934230282E-2</v>
      </c>
      <c r="S12" s="80">
        <f>P12/('Escenari Energia Ambient'!D$13*$A12*1000+'Escenari Energia Ambient'!D$14)</f>
        <v>0.375</v>
      </c>
    </row>
    <row r="13" spans="1:22">
      <c r="A13" s="63">
        <f t="shared" si="1"/>
        <v>4.5</v>
      </c>
      <c r="B13" s="81">
        <f>IF($A13&lt;1,0,MIN(MIN('Escenari Energia Ambient'!B$12*'Escenari Energia Ambient'!B$18,'Escenari Energia Ambient'!B$17)*'Escenari Energia Ambient'!B$19,$A13*'Escenari Energia Ambient'!B$13*1000))</f>
        <v>560</v>
      </c>
      <c r="C13" s="59">
        <f>IF($A13&lt;0,0,MIN(MIN('Escenari Energia Ambient'!C$12*'Escenari Energia Ambient'!C$18,'Escenari Energia Ambient'!C$17)*'Escenari Energia Ambient'!C$19,$A13*'Escenari Energia Ambient'!C$13*1000))</f>
        <v>1000</v>
      </c>
      <c r="D13" s="59">
        <f>IF($A13&lt;1,0,MIN(MIN('Escenari Energia Ambient'!D$12*'Escenari Energia Ambient'!D$18,'Escenari Energia Ambient'!D$17)*'Escenari Energia Ambient'!D$19,$A13*'Escenari Energia Ambient'!D$13*1000))</f>
        <v>4500</v>
      </c>
      <c r="E13" s="60">
        <f>B13/('Escenari Energia Ambient'!B$13*$A13*1000)</f>
        <v>8.2962962962962961E-2</v>
      </c>
      <c r="F13" s="60">
        <f>C13/('Escenari Energia Ambient'!C$13*$A13*1000)</f>
        <v>0.1851851851851852</v>
      </c>
      <c r="G13" s="61">
        <f>D13/('Escenari Energia Ambient'!D$13*$A13*1000)</f>
        <v>1</v>
      </c>
      <c r="H13" s="20">
        <f>IF($A13&lt;1,0,MIN(MIN('Escenari Energia Ambient'!B$12*'Escenari Energia Ambient'!B$23,'Escenari Energia Ambient'!B$22)*'Escenari Energia Ambient'!B$24,$A13*'Escenari Energia Ambient'!B$13*1000))</f>
        <v>1400</v>
      </c>
      <c r="I13" s="21">
        <f>IF($A13&lt;0,0,MIN(MIN('Escenari Energia Ambient'!C$12*'Escenari Energia Ambient'!C$23,'Escenari Energia Ambient'!C$22)*'Escenari Energia Ambient'!C$24,$A13*'Escenari Energia Ambient'!C$13*1000))</f>
        <v>1000</v>
      </c>
      <c r="J13" s="21">
        <f>IF($A13&lt;1,0,MIN(MIN('Escenari Energia Ambient'!D$12*'Escenari Energia Ambient'!D$23,'Escenari Energia Ambient'!D$22)*'Escenari Energia Ambient'!D$24,$A13*'Escenari Energia Ambient'!D$13*1000))</f>
        <v>4500</v>
      </c>
      <c r="K13" s="4">
        <f>H13/('Escenari Energia Ambient'!B$13*$A13*1000)</f>
        <v>0.2074074074074074</v>
      </c>
      <c r="L13" s="4">
        <f>I13/('Escenari Energia Ambient'!C$13*$A13*1000)</f>
        <v>0.1851851851851852</v>
      </c>
      <c r="M13" s="17">
        <f>J13/('Escenari Energia Ambient'!D$13*$A13*1000)</f>
        <v>1</v>
      </c>
      <c r="N13" s="20">
        <f>IF(B13=0,(MIN(MIN('Escenari Energia Ambient'!B$12*'Escenari Energia Ambient'!B$28,'Escenari Energia Ambient'!B$27)*'Escenari Energia Ambient'!B$29,'Escenari Energia Ambient'!B$14)+B13),MIN(MIN('Escenari Energia Ambient'!B$12*'Escenari Energia Ambient'!B$31,'Escenari Energia Ambient'!B$30)*'Escenari Energia Ambient'!B$32,'Escenari Energia Ambient'!B$14+$A13*'Escenari Energia Ambient'!B$13))</f>
        <v>1200</v>
      </c>
      <c r="O13" s="21">
        <f>IF(C13=0,(MIN(MIN('Escenari Energia Ambient'!C$12*'Escenari Energia Ambient'!C$28,'Escenari Energia Ambient'!C$27)*'Escenari Energia Ambient'!C$29,'Escenari Energia Ambient'!C$14)+C13),MIN(MIN('Escenari Energia Ambient'!C$12*'Escenari Energia Ambient'!C$31,'Escenari Energia Ambient'!C$30)*'Escenari Energia Ambient'!C$32,'Escenari Energia Ambient'!C$14+$A13*'Escenari Energia Ambient'!C$13))</f>
        <v>1000</v>
      </c>
      <c r="P13" s="21">
        <f>IF(D13=0,(MIN(MIN('Escenari Energia Ambient'!D$12*'Escenari Energia Ambient'!D$28,'Escenari Energia Ambient'!D$27)*'Escenari Energia Ambient'!D$29,'Escenari Energia Ambient'!D$14)+D13),MIN(MIN('Escenari Energia Ambient'!D$12*'Escenari Energia Ambient'!D$31,'Escenari Energia Ambient'!D$30)*'Escenari Energia Ambient'!D$32,'Escenari Energia Ambient'!D$14+$A13*'Escenari Energia Ambient'!D$13))</f>
        <v>24000</v>
      </c>
      <c r="Q13" s="4">
        <f>N13/('Escenari Energia Ambient'!B$13*$A13*1000+'Escenari Energia Ambient'!B$14)</f>
        <v>8.7348323276144446E-2</v>
      </c>
      <c r="R13" s="4">
        <f>O13/('Escenari Energia Ambient'!C$13*$A13*1000+'Escenari Energia Ambient'!C$14)</f>
        <v>8.0722628974580449E-2</v>
      </c>
      <c r="S13" s="80">
        <f>P13/('Escenari Energia Ambient'!D$13*$A13*1000+'Escenari Energia Ambient'!D$14)</f>
        <v>0.37209302325581395</v>
      </c>
    </row>
    <row r="14" spans="1:22">
      <c r="A14" s="63">
        <f t="shared" si="1"/>
        <v>5</v>
      </c>
      <c r="B14" s="81">
        <f>IF($A14&lt;1,0,MIN(MIN('Escenari Energia Ambient'!B$12*'Escenari Energia Ambient'!B$18,'Escenari Energia Ambient'!B$17)*'Escenari Energia Ambient'!B$19,$A14*'Escenari Energia Ambient'!B$13*1000))</f>
        <v>560</v>
      </c>
      <c r="C14" s="59">
        <f>IF($A14&lt;0,0,MIN(MIN('Escenari Energia Ambient'!C$12*'Escenari Energia Ambient'!C$18,'Escenari Energia Ambient'!C$17)*'Escenari Energia Ambient'!C$19,$A14*'Escenari Energia Ambient'!C$13*1000))</f>
        <v>1000</v>
      </c>
      <c r="D14" s="59">
        <f>IF($A14&lt;1,0,MIN(MIN('Escenari Energia Ambient'!D$12*'Escenari Energia Ambient'!D$18,'Escenari Energia Ambient'!D$17)*'Escenari Energia Ambient'!D$19,$A14*'Escenari Energia Ambient'!D$13*1000))</f>
        <v>5000</v>
      </c>
      <c r="E14" s="60">
        <f>B14/('Escenari Energia Ambient'!B$13*$A14*1000)</f>
        <v>7.4666666666666673E-2</v>
      </c>
      <c r="F14" s="60">
        <f>C14/('Escenari Energia Ambient'!C$13*$A14*1000)</f>
        <v>0.16666666666666666</v>
      </c>
      <c r="G14" s="61">
        <f>D14/('Escenari Energia Ambient'!D$13*$A14*1000)</f>
        <v>1</v>
      </c>
      <c r="H14" s="20">
        <f>IF($A14&lt;1,0,MIN(MIN('Escenari Energia Ambient'!B$12*'Escenari Energia Ambient'!B$23,'Escenari Energia Ambient'!B$22)*'Escenari Energia Ambient'!B$24,$A14*'Escenari Energia Ambient'!B$13*1000))</f>
        <v>1400</v>
      </c>
      <c r="I14" s="21">
        <f>IF($A14&lt;0,0,MIN(MIN('Escenari Energia Ambient'!C$12*'Escenari Energia Ambient'!C$23,'Escenari Energia Ambient'!C$22)*'Escenari Energia Ambient'!C$24,$A14*'Escenari Energia Ambient'!C$13*1000))</f>
        <v>1000</v>
      </c>
      <c r="J14" s="21">
        <f>IF($A14&lt;1,0,MIN(MIN('Escenari Energia Ambient'!D$12*'Escenari Energia Ambient'!D$23,'Escenari Energia Ambient'!D$22)*'Escenari Energia Ambient'!D$24,$A14*'Escenari Energia Ambient'!D$13*1000))</f>
        <v>5000</v>
      </c>
      <c r="K14" s="4">
        <f>H14/('Escenari Energia Ambient'!B$13*$A14*1000)</f>
        <v>0.18666666666666668</v>
      </c>
      <c r="L14" s="4">
        <f>I14/('Escenari Energia Ambient'!C$13*$A14*1000)</f>
        <v>0.16666666666666666</v>
      </c>
      <c r="M14" s="17">
        <f>J14/('Escenari Energia Ambient'!D$13*$A14*1000)</f>
        <v>1</v>
      </c>
      <c r="N14" s="20">
        <f>IF(B14=0,(MIN(MIN('Escenari Energia Ambient'!B$12*'Escenari Energia Ambient'!B$28,'Escenari Energia Ambient'!B$27)*'Escenari Energia Ambient'!B$29,'Escenari Energia Ambient'!B$14)+B14),MIN(MIN('Escenari Energia Ambient'!B$12*'Escenari Energia Ambient'!B$31,'Escenari Energia Ambient'!B$30)*'Escenari Energia Ambient'!B$32,'Escenari Energia Ambient'!B$14+$A14*'Escenari Energia Ambient'!B$13))</f>
        <v>1200</v>
      </c>
      <c r="O14" s="21">
        <f>IF(C14=0,(MIN(MIN('Escenari Energia Ambient'!C$12*'Escenari Energia Ambient'!C$28,'Escenari Energia Ambient'!C$27)*'Escenari Energia Ambient'!C$29,'Escenari Energia Ambient'!C$14)+C14),MIN(MIN('Escenari Energia Ambient'!C$12*'Escenari Energia Ambient'!C$31,'Escenari Energia Ambient'!C$30)*'Escenari Energia Ambient'!C$32,'Escenari Energia Ambient'!C$14+$A14*'Escenari Energia Ambient'!C$13))</f>
        <v>1000</v>
      </c>
      <c r="P14" s="21">
        <f>IF(D14=0,(MIN(MIN('Escenari Energia Ambient'!D$12*'Escenari Energia Ambient'!D$28,'Escenari Energia Ambient'!D$27)*'Escenari Energia Ambient'!D$29,'Escenari Energia Ambient'!D$14)+D14),MIN(MIN('Escenari Energia Ambient'!D$12*'Escenari Energia Ambient'!D$31,'Escenari Energia Ambient'!D$30)*'Escenari Energia Ambient'!D$32,'Escenari Energia Ambient'!D$14+$A14*'Escenari Energia Ambient'!D$13))</f>
        <v>24000</v>
      </c>
      <c r="Q14" s="4">
        <f>N14/('Escenari Energia Ambient'!B$13*$A14*1000+'Escenari Energia Ambient'!B$14)</f>
        <v>8.2826595619853532E-2</v>
      </c>
      <c r="R14" s="4">
        <f>O14/('Escenari Energia Ambient'!C$13*$A14*1000+'Escenari Energia Ambient'!C$14)</f>
        <v>7.6993555639392974E-2</v>
      </c>
      <c r="S14" s="80">
        <f>P14/('Escenari Energia Ambient'!D$13*$A14*1000+'Escenari Energia Ambient'!D$14)</f>
        <v>0.36923076923076925</v>
      </c>
    </row>
    <row r="15" spans="1:22">
      <c r="A15" s="63">
        <f t="shared" si="1"/>
        <v>5.5</v>
      </c>
      <c r="B15" s="81">
        <f>IF($A15&lt;1,0,MIN(MIN('Escenari Energia Ambient'!B$12*'Escenari Energia Ambient'!B$18,'Escenari Energia Ambient'!B$17)*'Escenari Energia Ambient'!B$19,$A15*'Escenari Energia Ambient'!B$13*1000))</f>
        <v>560</v>
      </c>
      <c r="C15" s="59">
        <f>IF($A15&lt;0,0,MIN(MIN('Escenari Energia Ambient'!C$12*'Escenari Energia Ambient'!C$18,'Escenari Energia Ambient'!C$17)*'Escenari Energia Ambient'!C$19,$A15*'Escenari Energia Ambient'!C$13*1000))</f>
        <v>1000</v>
      </c>
      <c r="D15" s="59">
        <f>IF($A15&lt;1,0,MIN(MIN('Escenari Energia Ambient'!D$12*'Escenari Energia Ambient'!D$18,'Escenari Energia Ambient'!D$17)*'Escenari Energia Ambient'!D$19,$A15*'Escenari Energia Ambient'!D$13*1000))</f>
        <v>5500</v>
      </c>
      <c r="E15" s="60">
        <f>B15/('Escenari Energia Ambient'!B$13*$A15*1000)</f>
        <v>6.7878787878787886E-2</v>
      </c>
      <c r="F15" s="60">
        <f>C15/('Escenari Energia Ambient'!C$13*$A15*1000)</f>
        <v>0.15151515151515152</v>
      </c>
      <c r="G15" s="61">
        <f>D15/('Escenari Energia Ambient'!D$13*$A15*1000)</f>
        <v>1</v>
      </c>
      <c r="H15" s="20">
        <f>IF($A15&lt;1,0,MIN(MIN('Escenari Energia Ambient'!B$12*'Escenari Energia Ambient'!B$23,'Escenari Energia Ambient'!B$22)*'Escenari Energia Ambient'!B$24,$A15*'Escenari Energia Ambient'!B$13*1000))</f>
        <v>1400</v>
      </c>
      <c r="I15" s="21">
        <f>IF($A15&lt;0,0,MIN(MIN('Escenari Energia Ambient'!C$12*'Escenari Energia Ambient'!C$23,'Escenari Energia Ambient'!C$22)*'Escenari Energia Ambient'!C$24,$A15*'Escenari Energia Ambient'!C$13*1000))</f>
        <v>1000</v>
      </c>
      <c r="J15" s="21">
        <f>IF($A15&lt;1,0,MIN(MIN('Escenari Energia Ambient'!D$12*'Escenari Energia Ambient'!D$23,'Escenari Energia Ambient'!D$22)*'Escenari Energia Ambient'!D$24,$A15*'Escenari Energia Ambient'!D$13*1000))</f>
        <v>5500</v>
      </c>
      <c r="K15" s="4">
        <f>H15/('Escenari Energia Ambient'!B$13*$A15*1000)</f>
        <v>0.16969696969696971</v>
      </c>
      <c r="L15" s="4">
        <f>I15/('Escenari Energia Ambient'!C$13*$A15*1000)</f>
        <v>0.15151515151515152</v>
      </c>
      <c r="M15" s="17">
        <f>J15/('Escenari Energia Ambient'!D$13*$A15*1000)</f>
        <v>1</v>
      </c>
      <c r="N15" s="20">
        <f>IF(B15=0,(MIN(MIN('Escenari Energia Ambient'!B$12*'Escenari Energia Ambient'!B$28,'Escenari Energia Ambient'!B$27)*'Escenari Energia Ambient'!B$29,'Escenari Energia Ambient'!B$14)+B15),MIN(MIN('Escenari Energia Ambient'!B$12*'Escenari Energia Ambient'!B$31,'Escenari Energia Ambient'!B$30)*'Escenari Energia Ambient'!B$32,'Escenari Energia Ambient'!B$14+$A15*'Escenari Energia Ambient'!B$13))</f>
        <v>1200</v>
      </c>
      <c r="O15" s="21">
        <f>IF(C15=0,(MIN(MIN('Escenari Energia Ambient'!C$12*'Escenari Energia Ambient'!C$28,'Escenari Energia Ambient'!C$27)*'Escenari Energia Ambient'!C$29,'Escenari Energia Ambient'!C$14)+C15),MIN(MIN('Escenari Energia Ambient'!C$12*'Escenari Energia Ambient'!C$31,'Escenari Energia Ambient'!C$30)*'Escenari Energia Ambient'!C$32,'Escenari Energia Ambient'!C$14+$A15*'Escenari Energia Ambient'!C$13))</f>
        <v>1000</v>
      </c>
      <c r="P15" s="21">
        <f>IF(D15=0,(MIN(MIN('Escenari Energia Ambient'!D$12*'Escenari Energia Ambient'!D$28,'Escenari Energia Ambient'!D$27)*'Escenari Energia Ambient'!D$29,'Escenari Energia Ambient'!D$14)+D15),MIN(MIN('Escenari Energia Ambient'!D$12*'Escenari Energia Ambient'!D$31,'Escenari Energia Ambient'!D$30)*'Escenari Energia Ambient'!D$32,'Escenari Energia Ambient'!D$14+$A15*'Escenari Energia Ambient'!D$13))</f>
        <v>24000</v>
      </c>
      <c r="Q15" s="4">
        <f>N15/('Escenari Energia Ambient'!B$13*$A15*1000+'Escenari Energia Ambient'!B$14)</f>
        <v>7.8749975390632693E-2</v>
      </c>
      <c r="R15" s="4">
        <f>O15/('Escenari Energia Ambient'!C$13*$A15*1000+'Escenari Energia Ambient'!C$14)</f>
        <v>7.3593806345257987E-2</v>
      </c>
      <c r="S15" s="80">
        <f>P15/('Escenari Energia Ambient'!D$13*$A15*1000+'Escenari Energia Ambient'!D$14)</f>
        <v>0.36641221374045801</v>
      </c>
    </row>
    <row r="16" spans="1:22">
      <c r="A16" s="63">
        <f t="shared" si="1"/>
        <v>6</v>
      </c>
      <c r="B16" s="81">
        <f>IF($A16&lt;1,0,MIN(MIN('Escenari Energia Ambient'!B$12*'Escenari Energia Ambient'!B$18,'Escenari Energia Ambient'!B$17)*'Escenari Energia Ambient'!B$19,$A16*'Escenari Energia Ambient'!B$13*1000))</f>
        <v>560</v>
      </c>
      <c r="C16" s="59">
        <f>IF($A16&lt;0,0,MIN(MIN('Escenari Energia Ambient'!C$12*'Escenari Energia Ambient'!C$18,'Escenari Energia Ambient'!C$17)*'Escenari Energia Ambient'!C$19,$A16*'Escenari Energia Ambient'!C$13*1000))</f>
        <v>1000</v>
      </c>
      <c r="D16" s="59">
        <f>IF($A16&lt;1,0,MIN(MIN('Escenari Energia Ambient'!D$12*'Escenari Energia Ambient'!D$18,'Escenari Energia Ambient'!D$17)*'Escenari Energia Ambient'!D$19,$A16*'Escenari Energia Ambient'!D$13*1000))</f>
        <v>6000</v>
      </c>
      <c r="E16" s="60">
        <f>B16/('Escenari Energia Ambient'!B$13*$A16*1000)</f>
        <v>6.222222222222222E-2</v>
      </c>
      <c r="F16" s="60">
        <f>C16/('Escenari Energia Ambient'!C$13*$A16*1000)</f>
        <v>0.1388888888888889</v>
      </c>
      <c r="G16" s="61">
        <f>D16/('Escenari Energia Ambient'!D$13*$A16*1000)</f>
        <v>1</v>
      </c>
      <c r="H16" s="20">
        <f>IF($A16&lt;1,0,MIN(MIN('Escenari Energia Ambient'!B$12*'Escenari Energia Ambient'!B$23,'Escenari Energia Ambient'!B$22)*'Escenari Energia Ambient'!B$24,$A16*'Escenari Energia Ambient'!B$13*1000))</f>
        <v>1400</v>
      </c>
      <c r="I16" s="21">
        <f>IF($A16&lt;0,0,MIN(MIN('Escenari Energia Ambient'!C$12*'Escenari Energia Ambient'!C$23,'Escenari Energia Ambient'!C$22)*'Escenari Energia Ambient'!C$24,$A16*'Escenari Energia Ambient'!C$13*1000))</f>
        <v>1000</v>
      </c>
      <c r="J16" s="21">
        <f>IF($A16&lt;1,0,MIN(MIN('Escenari Energia Ambient'!D$12*'Escenari Energia Ambient'!D$23,'Escenari Energia Ambient'!D$22)*'Escenari Energia Ambient'!D$24,$A16*'Escenari Energia Ambient'!D$13*1000))</f>
        <v>6000</v>
      </c>
      <c r="K16" s="4">
        <f>H16/('Escenari Energia Ambient'!B$13*$A16*1000)</f>
        <v>0.15555555555555556</v>
      </c>
      <c r="L16" s="4">
        <f>I16/('Escenari Energia Ambient'!C$13*$A16*1000)</f>
        <v>0.1388888888888889</v>
      </c>
      <c r="M16" s="17">
        <f>J16/('Escenari Energia Ambient'!D$13*$A16*1000)</f>
        <v>1</v>
      </c>
      <c r="N16" s="20">
        <f>IF(B16=0,(MIN(MIN('Escenari Energia Ambient'!B$12*'Escenari Energia Ambient'!B$28,'Escenari Energia Ambient'!B$27)*'Escenari Energia Ambient'!B$29,'Escenari Energia Ambient'!B$14)+B16),MIN(MIN('Escenari Energia Ambient'!B$12*'Escenari Energia Ambient'!B$31,'Escenari Energia Ambient'!B$30)*'Escenari Energia Ambient'!B$32,'Escenari Energia Ambient'!B$14+$A16*'Escenari Energia Ambient'!B$13))</f>
        <v>1200</v>
      </c>
      <c r="O16" s="21">
        <f>IF(C16=0,(MIN(MIN('Escenari Energia Ambient'!C$12*'Escenari Energia Ambient'!C$28,'Escenari Energia Ambient'!C$27)*'Escenari Energia Ambient'!C$29,'Escenari Energia Ambient'!C$14)+C16),MIN(MIN('Escenari Energia Ambient'!C$12*'Escenari Energia Ambient'!C$31,'Escenari Energia Ambient'!C$30)*'Escenari Energia Ambient'!C$32,'Escenari Energia Ambient'!C$14+$A16*'Escenari Energia Ambient'!C$13))</f>
        <v>1000</v>
      </c>
      <c r="P16" s="21">
        <f>IF(D16=0,(MIN(MIN('Escenari Energia Ambient'!D$12*'Escenari Energia Ambient'!D$28,'Escenari Energia Ambient'!D$27)*'Escenari Energia Ambient'!D$29,'Escenari Energia Ambient'!D$14)+D16),MIN(MIN('Escenari Energia Ambient'!D$12*'Escenari Energia Ambient'!D$31,'Escenari Energia Ambient'!D$30)*'Escenari Energia Ambient'!D$32,'Escenari Energia Ambient'!D$14+$A16*'Escenari Energia Ambient'!D$13))</f>
        <v>24000</v>
      </c>
      <c r="Q16" s="4">
        <f>N16/('Escenari Energia Ambient'!B$13*$A16*1000+'Escenari Energia Ambient'!B$14)</f>
        <v>7.505582276818383E-2</v>
      </c>
      <c r="R16" s="4">
        <f>O16/('Escenari Energia Ambient'!C$13*$A16*1000+'Escenari Energia Ambient'!C$14)</f>
        <v>7.0481600778116882E-2</v>
      </c>
      <c r="S16" s="80">
        <f>P16/('Escenari Energia Ambient'!D$13*$A16*1000+'Escenari Energia Ambient'!D$14)</f>
        <v>0.36363636363636365</v>
      </c>
    </row>
    <row r="17" spans="1:19">
      <c r="A17" s="63">
        <f t="shared" si="1"/>
        <v>6.5</v>
      </c>
      <c r="B17" s="81">
        <f>IF($A17&lt;1,0,MIN(MIN('Escenari Energia Ambient'!B$12*'Escenari Energia Ambient'!B$18,'Escenari Energia Ambient'!B$17)*'Escenari Energia Ambient'!B$19,$A17*'Escenari Energia Ambient'!B$13*1000))</f>
        <v>560</v>
      </c>
      <c r="C17" s="59">
        <f>IF($A17&lt;0,0,MIN(MIN('Escenari Energia Ambient'!C$12*'Escenari Energia Ambient'!C$18,'Escenari Energia Ambient'!C$17)*'Escenari Energia Ambient'!C$19,$A17*'Escenari Energia Ambient'!C$13*1000))</f>
        <v>1000</v>
      </c>
      <c r="D17" s="59">
        <f>IF($A17&lt;1,0,MIN(MIN('Escenari Energia Ambient'!D$12*'Escenari Energia Ambient'!D$18,'Escenari Energia Ambient'!D$17)*'Escenari Energia Ambient'!D$19,$A17*'Escenari Energia Ambient'!D$13*1000))</f>
        <v>6500</v>
      </c>
      <c r="E17" s="60">
        <f>B17/('Escenari Energia Ambient'!B$13*$A17*1000)</f>
        <v>5.7435897435897436E-2</v>
      </c>
      <c r="F17" s="60">
        <f>C17/('Escenari Energia Ambient'!C$13*$A17*1000)</f>
        <v>0.12820512820512819</v>
      </c>
      <c r="G17" s="61">
        <f>D17/('Escenari Energia Ambient'!D$13*$A17*1000)</f>
        <v>1</v>
      </c>
      <c r="H17" s="20">
        <f>IF($A17&lt;1,0,MIN(MIN('Escenari Energia Ambient'!B$12*'Escenari Energia Ambient'!B$23,'Escenari Energia Ambient'!B$22)*'Escenari Energia Ambient'!B$24,$A17*'Escenari Energia Ambient'!B$13*1000))</f>
        <v>1400</v>
      </c>
      <c r="I17" s="21">
        <f>IF($A17&lt;0,0,MIN(MIN('Escenari Energia Ambient'!C$12*'Escenari Energia Ambient'!C$23,'Escenari Energia Ambient'!C$22)*'Escenari Energia Ambient'!C$24,$A17*'Escenari Energia Ambient'!C$13*1000))</f>
        <v>1000</v>
      </c>
      <c r="J17" s="21">
        <f>IF($A17&lt;1,0,MIN(MIN('Escenari Energia Ambient'!D$12*'Escenari Energia Ambient'!D$23,'Escenari Energia Ambient'!D$22)*'Escenari Energia Ambient'!D$24,$A17*'Escenari Energia Ambient'!D$13*1000))</f>
        <v>6500</v>
      </c>
      <c r="K17" s="4">
        <f>H17/('Escenari Energia Ambient'!B$13*$A17*1000)</f>
        <v>0.14358974358974358</v>
      </c>
      <c r="L17" s="4">
        <f>I17/('Escenari Energia Ambient'!C$13*$A17*1000)</f>
        <v>0.12820512820512819</v>
      </c>
      <c r="M17" s="17">
        <f>J17/('Escenari Energia Ambient'!D$13*$A17*1000)</f>
        <v>1</v>
      </c>
      <c r="N17" s="20">
        <f>IF(B17=0,(MIN(MIN('Escenari Energia Ambient'!B$12*'Escenari Energia Ambient'!B$28,'Escenari Energia Ambient'!B$27)*'Escenari Energia Ambient'!B$29,'Escenari Energia Ambient'!B$14)+B17),MIN(MIN('Escenari Energia Ambient'!B$12*'Escenari Energia Ambient'!B$31,'Escenari Energia Ambient'!B$30)*'Escenari Energia Ambient'!B$32,'Escenari Energia Ambient'!B$14+$A17*'Escenari Energia Ambient'!B$13))</f>
        <v>1200</v>
      </c>
      <c r="O17" s="21">
        <f>IF(C17=0,(MIN(MIN('Escenari Energia Ambient'!C$12*'Escenari Energia Ambient'!C$28,'Escenari Energia Ambient'!C$27)*'Escenari Energia Ambient'!C$29,'Escenari Energia Ambient'!C$14)+C17),MIN(MIN('Escenari Energia Ambient'!C$12*'Escenari Energia Ambient'!C$31,'Escenari Energia Ambient'!C$30)*'Escenari Energia Ambient'!C$32,'Escenari Energia Ambient'!C$14+$A17*'Escenari Energia Ambient'!C$13))</f>
        <v>1000</v>
      </c>
      <c r="P17" s="21">
        <f>IF(D17=0,(MIN(MIN('Escenari Energia Ambient'!D$12*'Escenari Energia Ambient'!D$28,'Escenari Energia Ambient'!D$27)*'Escenari Energia Ambient'!D$29,'Escenari Energia Ambient'!D$14)+D17),MIN(MIN('Escenari Energia Ambient'!D$12*'Escenari Energia Ambient'!D$31,'Escenari Energia Ambient'!D$30)*'Escenari Energia Ambient'!D$32,'Escenari Energia Ambient'!D$14+$A17*'Escenari Energia Ambient'!D$13))</f>
        <v>24000</v>
      </c>
      <c r="Q17" s="4">
        <f>N17/('Escenari Energia Ambient'!B$13*$A17*1000+'Escenari Energia Ambient'!B$14)</f>
        <v>7.1692724980732592E-2</v>
      </c>
      <c r="R17" s="4">
        <f>O17/('Escenari Energia Ambient'!C$13*$A17*1000+'Escenari Energia Ambient'!C$14)</f>
        <v>6.7621939261974157E-2</v>
      </c>
      <c r="S17" s="80">
        <f>P17/('Escenari Energia Ambient'!D$13*$A17*1000+'Escenari Energia Ambient'!D$14)</f>
        <v>0.36090225563909772</v>
      </c>
    </row>
    <row r="18" spans="1:19">
      <c r="A18" s="63">
        <f t="shared" si="1"/>
        <v>7</v>
      </c>
      <c r="B18" s="81">
        <f>IF($A18&lt;1,0,MIN(MIN('Escenari Energia Ambient'!B$12*'Escenari Energia Ambient'!B$18,'Escenari Energia Ambient'!B$17)*'Escenari Energia Ambient'!B$19,$A18*'Escenari Energia Ambient'!B$13*1000))</f>
        <v>560</v>
      </c>
      <c r="C18" s="59">
        <f>IF($A18&lt;0,0,MIN(MIN('Escenari Energia Ambient'!C$12*'Escenari Energia Ambient'!C$18,'Escenari Energia Ambient'!C$17)*'Escenari Energia Ambient'!C$19,$A18*'Escenari Energia Ambient'!C$13*1000))</f>
        <v>1000</v>
      </c>
      <c r="D18" s="59">
        <f>IF($A18&lt;1,0,MIN(MIN('Escenari Energia Ambient'!D$12*'Escenari Energia Ambient'!D$18,'Escenari Energia Ambient'!D$17)*'Escenari Energia Ambient'!D$19,$A18*'Escenari Energia Ambient'!D$13*1000))</f>
        <v>7000</v>
      </c>
      <c r="E18" s="60">
        <f>B18/('Escenari Energia Ambient'!B$13*$A18*1000)</f>
        <v>5.3333333333333337E-2</v>
      </c>
      <c r="F18" s="60">
        <f>C18/('Escenari Energia Ambient'!C$13*$A18*1000)</f>
        <v>0.11904761904761904</v>
      </c>
      <c r="G18" s="61">
        <f>D18/('Escenari Energia Ambient'!D$13*$A18*1000)</f>
        <v>1</v>
      </c>
      <c r="H18" s="20">
        <f>IF($A18&lt;1,0,MIN(MIN('Escenari Energia Ambient'!B$12*'Escenari Energia Ambient'!B$23,'Escenari Energia Ambient'!B$22)*'Escenari Energia Ambient'!B$24,$A18*'Escenari Energia Ambient'!B$13*1000))</f>
        <v>1400</v>
      </c>
      <c r="I18" s="21">
        <f>IF($A18&lt;0,0,MIN(MIN('Escenari Energia Ambient'!C$12*'Escenari Energia Ambient'!C$23,'Escenari Energia Ambient'!C$22)*'Escenari Energia Ambient'!C$24,$A18*'Escenari Energia Ambient'!C$13*1000))</f>
        <v>1000</v>
      </c>
      <c r="J18" s="21">
        <f>IF($A18&lt;1,0,MIN(MIN('Escenari Energia Ambient'!D$12*'Escenari Energia Ambient'!D$23,'Escenari Energia Ambient'!D$22)*'Escenari Energia Ambient'!D$24,$A18*'Escenari Energia Ambient'!D$13*1000))</f>
        <v>7000</v>
      </c>
      <c r="K18" s="4">
        <f>H18/('Escenari Energia Ambient'!B$13*$A18*1000)</f>
        <v>0.13333333333333333</v>
      </c>
      <c r="L18" s="4">
        <f>I18/('Escenari Energia Ambient'!C$13*$A18*1000)</f>
        <v>0.11904761904761904</v>
      </c>
      <c r="M18" s="17">
        <f>J18/('Escenari Energia Ambient'!D$13*$A18*1000)</f>
        <v>1</v>
      </c>
      <c r="N18" s="20">
        <f>IF(B18=0,(MIN(MIN('Escenari Energia Ambient'!B$12*'Escenari Energia Ambient'!B$28,'Escenari Energia Ambient'!B$27)*'Escenari Energia Ambient'!B$29,'Escenari Energia Ambient'!B$14)+B18),MIN(MIN('Escenari Energia Ambient'!B$12*'Escenari Energia Ambient'!B$31,'Escenari Energia Ambient'!B$30)*'Escenari Energia Ambient'!B$32,'Escenari Energia Ambient'!B$14+$A18*'Escenari Energia Ambient'!B$13))</f>
        <v>1200</v>
      </c>
      <c r="O18" s="21">
        <f>IF(C18=0,(MIN(MIN('Escenari Energia Ambient'!C$12*'Escenari Energia Ambient'!C$28,'Escenari Energia Ambient'!C$27)*'Escenari Energia Ambient'!C$29,'Escenari Energia Ambient'!C$14)+C18),MIN(MIN('Escenari Energia Ambient'!C$12*'Escenari Energia Ambient'!C$31,'Escenari Energia Ambient'!C$30)*'Escenari Energia Ambient'!C$32,'Escenari Energia Ambient'!C$14+$A18*'Escenari Energia Ambient'!C$13))</f>
        <v>1000</v>
      </c>
      <c r="P18" s="21">
        <f>IF(D18=0,(MIN(MIN('Escenari Energia Ambient'!D$12*'Escenari Energia Ambient'!D$28,'Escenari Energia Ambient'!D$27)*'Escenari Energia Ambient'!D$29,'Escenari Energia Ambient'!D$14)+D18),MIN(MIN('Escenari Energia Ambient'!D$12*'Escenari Energia Ambient'!D$31,'Escenari Energia Ambient'!D$30)*'Escenari Energia Ambient'!D$32,'Escenari Energia Ambient'!D$14+$A18*'Escenari Energia Ambient'!D$13))</f>
        <v>24000</v>
      </c>
      <c r="Q18" s="4">
        <f>N18/('Escenari Energia Ambient'!B$13*$A18*1000+'Escenari Energia Ambient'!B$14)</f>
        <v>6.8618088871861438E-2</v>
      </c>
      <c r="R18" s="4">
        <f>O18/('Escenari Energia Ambient'!C$13*$A18*1000+'Escenari Energia Ambient'!C$14)</f>
        <v>6.4985280833891115E-2</v>
      </c>
      <c r="S18" s="80">
        <f>P18/('Escenari Energia Ambient'!D$13*$A18*1000+'Escenari Energia Ambient'!D$14)</f>
        <v>0.35820895522388058</v>
      </c>
    </row>
    <row r="19" spans="1:19">
      <c r="A19" s="63">
        <f t="shared" si="1"/>
        <v>7.5</v>
      </c>
      <c r="B19" s="81">
        <f>IF($A19&lt;1,0,MIN(MIN('Escenari Energia Ambient'!B$12*'Escenari Energia Ambient'!B$18,'Escenari Energia Ambient'!B$17)*'Escenari Energia Ambient'!B$19,$A19*'Escenari Energia Ambient'!B$13*1000))</f>
        <v>560</v>
      </c>
      <c r="C19" s="59">
        <f>IF($A19&lt;0,0,MIN(MIN('Escenari Energia Ambient'!C$12*'Escenari Energia Ambient'!C$18,'Escenari Energia Ambient'!C$17)*'Escenari Energia Ambient'!C$19,$A19*'Escenari Energia Ambient'!C$13*1000))</f>
        <v>1000</v>
      </c>
      <c r="D19" s="59">
        <f>IF($A19&lt;1,0,MIN(MIN('Escenari Energia Ambient'!D$12*'Escenari Energia Ambient'!D$18,'Escenari Energia Ambient'!D$17)*'Escenari Energia Ambient'!D$19,$A19*'Escenari Energia Ambient'!D$13*1000))</f>
        <v>7500</v>
      </c>
      <c r="E19" s="60">
        <f>B19/('Escenari Energia Ambient'!B$13*$A19*1000)</f>
        <v>4.9777777777777775E-2</v>
      </c>
      <c r="F19" s="60">
        <f>C19/('Escenari Energia Ambient'!C$13*$A19*1000)</f>
        <v>0.1111111111111111</v>
      </c>
      <c r="G19" s="61">
        <f>D19/('Escenari Energia Ambient'!D$13*$A19*1000)</f>
        <v>1</v>
      </c>
      <c r="H19" s="20">
        <f>IF($A19&lt;1,0,MIN(MIN('Escenari Energia Ambient'!B$12*'Escenari Energia Ambient'!B$23,'Escenari Energia Ambient'!B$22)*'Escenari Energia Ambient'!B$24,$A19*'Escenari Energia Ambient'!B$13*1000))</f>
        <v>1400</v>
      </c>
      <c r="I19" s="21">
        <f>IF($A19&lt;0,0,MIN(MIN('Escenari Energia Ambient'!C$12*'Escenari Energia Ambient'!C$23,'Escenari Energia Ambient'!C$22)*'Escenari Energia Ambient'!C$24,$A19*'Escenari Energia Ambient'!C$13*1000))</f>
        <v>1000</v>
      </c>
      <c r="J19" s="21">
        <f>IF($A19&lt;1,0,MIN(MIN('Escenari Energia Ambient'!D$12*'Escenari Energia Ambient'!D$23,'Escenari Energia Ambient'!D$22)*'Escenari Energia Ambient'!D$24,$A19*'Escenari Energia Ambient'!D$13*1000))</f>
        <v>7500</v>
      </c>
      <c r="K19" s="4">
        <f>H19/('Escenari Energia Ambient'!B$13*$A19*1000)</f>
        <v>0.12444444444444444</v>
      </c>
      <c r="L19" s="4">
        <f>I19/('Escenari Energia Ambient'!C$13*$A19*1000)</f>
        <v>0.1111111111111111</v>
      </c>
      <c r="M19" s="17">
        <f>J19/('Escenari Energia Ambient'!D$13*$A19*1000)</f>
        <v>1</v>
      </c>
      <c r="N19" s="20">
        <f>IF(B19=0,(MIN(MIN('Escenari Energia Ambient'!B$12*'Escenari Energia Ambient'!B$28,'Escenari Energia Ambient'!B$27)*'Escenari Energia Ambient'!B$29,'Escenari Energia Ambient'!B$14)+B19),MIN(MIN('Escenari Energia Ambient'!B$12*'Escenari Energia Ambient'!B$31,'Escenari Energia Ambient'!B$30)*'Escenari Energia Ambient'!B$32,'Escenari Energia Ambient'!B$14+$A19*'Escenari Energia Ambient'!B$13))</f>
        <v>1200</v>
      </c>
      <c r="O19" s="21">
        <f>IF(C19=0,(MIN(MIN('Escenari Energia Ambient'!C$12*'Escenari Energia Ambient'!C$28,'Escenari Energia Ambient'!C$27)*'Escenari Energia Ambient'!C$29,'Escenari Energia Ambient'!C$14)+C19),MIN(MIN('Escenari Energia Ambient'!C$12*'Escenari Energia Ambient'!C$31,'Escenari Energia Ambient'!C$30)*'Escenari Energia Ambient'!C$32,'Escenari Energia Ambient'!C$14+$A19*'Escenari Energia Ambient'!C$13))</f>
        <v>1000</v>
      </c>
      <c r="P19" s="21">
        <f>IF(D19=0,(MIN(MIN('Escenari Energia Ambient'!D$12*'Escenari Energia Ambient'!D$28,'Escenari Energia Ambient'!D$27)*'Escenari Energia Ambient'!D$29,'Escenari Energia Ambient'!D$14)+D19),MIN(MIN('Escenari Energia Ambient'!D$12*'Escenari Energia Ambient'!D$31,'Escenari Energia Ambient'!D$30)*'Escenari Energia Ambient'!D$32,'Escenari Energia Ambient'!D$14+$A19*'Escenari Energia Ambient'!D$13))</f>
        <v>24000</v>
      </c>
      <c r="Q19" s="4">
        <f>N19/('Escenari Energia Ambient'!B$13*$A19*1000+'Escenari Energia Ambient'!B$14)</f>
        <v>6.5796327468321814E-2</v>
      </c>
      <c r="R19" s="4">
        <f>O19/('Escenari Energia Ambient'!C$13*$A19*1000+'Escenari Energia Ambient'!C$14)</f>
        <v>6.2546518973486523E-2</v>
      </c>
      <c r="S19" s="80">
        <f>P19/('Escenari Energia Ambient'!D$13*$A19*1000+'Escenari Energia Ambient'!D$14)</f>
        <v>0.35555555555555557</v>
      </c>
    </row>
    <row r="20" spans="1:19">
      <c r="A20" s="63">
        <f t="shared" si="1"/>
        <v>8</v>
      </c>
      <c r="B20" s="81">
        <f>IF($A20&lt;1,0,MIN(MIN('Escenari Energia Ambient'!B$12*'Escenari Energia Ambient'!B$18,'Escenari Energia Ambient'!B$17)*'Escenari Energia Ambient'!B$19,$A20*'Escenari Energia Ambient'!B$13*1000))</f>
        <v>560</v>
      </c>
      <c r="C20" s="59">
        <f>IF($A20&lt;0,0,MIN(MIN('Escenari Energia Ambient'!C$12*'Escenari Energia Ambient'!C$18,'Escenari Energia Ambient'!C$17)*'Escenari Energia Ambient'!C$19,$A20*'Escenari Energia Ambient'!C$13*1000))</f>
        <v>1000</v>
      </c>
      <c r="D20" s="59">
        <f>IF($A20&lt;1,0,MIN(MIN('Escenari Energia Ambient'!D$12*'Escenari Energia Ambient'!D$18,'Escenari Energia Ambient'!D$17)*'Escenari Energia Ambient'!D$19,$A20*'Escenari Energia Ambient'!D$13*1000))</f>
        <v>8000</v>
      </c>
      <c r="E20" s="60">
        <f>B20/('Escenari Energia Ambient'!B$13*$A20*1000)</f>
        <v>4.6666666666666669E-2</v>
      </c>
      <c r="F20" s="60">
        <f>C20/('Escenari Energia Ambient'!C$13*$A20*1000)</f>
        <v>0.10416666666666667</v>
      </c>
      <c r="G20" s="61">
        <f>D20/('Escenari Energia Ambient'!D$13*$A20*1000)</f>
        <v>1</v>
      </c>
      <c r="H20" s="20">
        <f>IF($A20&lt;1,0,MIN(MIN('Escenari Energia Ambient'!B$12*'Escenari Energia Ambient'!B$23,'Escenari Energia Ambient'!B$22)*'Escenari Energia Ambient'!B$24,$A20*'Escenari Energia Ambient'!B$13*1000))</f>
        <v>1400</v>
      </c>
      <c r="I20" s="21">
        <f>IF($A20&lt;0,0,MIN(MIN('Escenari Energia Ambient'!C$12*'Escenari Energia Ambient'!C$23,'Escenari Energia Ambient'!C$22)*'Escenari Energia Ambient'!C$24,$A20*'Escenari Energia Ambient'!C$13*1000))</f>
        <v>1000</v>
      </c>
      <c r="J20" s="21">
        <f>IF($A20&lt;1,0,MIN(MIN('Escenari Energia Ambient'!D$12*'Escenari Energia Ambient'!D$23,'Escenari Energia Ambient'!D$22)*'Escenari Energia Ambient'!D$24,$A20*'Escenari Energia Ambient'!D$13*1000))</f>
        <v>8000</v>
      </c>
      <c r="K20" s="4">
        <f>H20/('Escenari Energia Ambient'!B$13*$A20*1000)</f>
        <v>0.11666666666666667</v>
      </c>
      <c r="L20" s="4">
        <f>I20/('Escenari Energia Ambient'!C$13*$A20*1000)</f>
        <v>0.10416666666666667</v>
      </c>
      <c r="M20" s="17">
        <f>J20/('Escenari Energia Ambient'!D$13*$A20*1000)</f>
        <v>1</v>
      </c>
      <c r="N20" s="20">
        <f>IF(B20=0,(MIN(MIN('Escenari Energia Ambient'!B$12*'Escenari Energia Ambient'!B$28,'Escenari Energia Ambient'!B$27)*'Escenari Energia Ambient'!B$29,'Escenari Energia Ambient'!B$14)+B20),MIN(MIN('Escenari Energia Ambient'!B$12*'Escenari Energia Ambient'!B$31,'Escenari Energia Ambient'!B$30)*'Escenari Energia Ambient'!B$32,'Escenari Energia Ambient'!B$14+$A20*'Escenari Energia Ambient'!B$13))</f>
        <v>1200</v>
      </c>
      <c r="O20" s="21">
        <f>IF(C20=0,(MIN(MIN('Escenari Energia Ambient'!C$12*'Escenari Energia Ambient'!C$28,'Escenari Energia Ambient'!C$27)*'Escenari Energia Ambient'!C$29,'Escenari Energia Ambient'!C$14)+C20),MIN(MIN('Escenari Energia Ambient'!C$12*'Escenari Energia Ambient'!C$31,'Escenari Energia Ambient'!C$30)*'Escenari Energia Ambient'!C$32,'Escenari Energia Ambient'!C$14+$A20*'Escenari Energia Ambient'!C$13))</f>
        <v>1000</v>
      </c>
      <c r="P20" s="21">
        <f>IF(D20=0,(MIN(MIN('Escenari Energia Ambient'!D$12*'Escenari Energia Ambient'!D$28,'Escenari Energia Ambient'!D$27)*'Escenari Energia Ambient'!D$29,'Escenari Energia Ambient'!D$14)+D20),MIN(MIN('Escenari Energia Ambient'!D$12*'Escenari Energia Ambient'!D$31,'Escenari Energia Ambient'!D$30)*'Escenari Energia Ambient'!D$32,'Escenari Energia Ambient'!D$14+$A20*'Escenari Energia Ambient'!D$13))</f>
        <v>24000</v>
      </c>
      <c r="Q20" s="4">
        <f>N20/('Escenari Energia Ambient'!B$13*$A20*1000+'Escenari Energia Ambient'!B$14)</f>
        <v>6.319747631411253E-2</v>
      </c>
      <c r="R20" s="4">
        <f>O20/('Escenari Energia Ambient'!C$13*$A20*1000+'Escenari Energia Ambient'!C$14)</f>
        <v>6.0284179622741609E-2</v>
      </c>
      <c r="S20" s="80">
        <f>P20/('Escenari Energia Ambient'!D$13*$A20*1000+'Escenari Energia Ambient'!D$14)</f>
        <v>0.35294117647058826</v>
      </c>
    </row>
    <row r="21" spans="1:19">
      <c r="A21" s="63">
        <f t="shared" si="1"/>
        <v>8.5</v>
      </c>
      <c r="B21" s="81">
        <f>IF($A21&lt;1,0,MIN(MIN('Escenari Energia Ambient'!B$12*'Escenari Energia Ambient'!B$18,'Escenari Energia Ambient'!B$17)*'Escenari Energia Ambient'!B$19,$A21*'Escenari Energia Ambient'!B$13*1000))</f>
        <v>560</v>
      </c>
      <c r="C21" s="59">
        <f>IF($A21&lt;0,0,MIN(MIN('Escenari Energia Ambient'!C$12*'Escenari Energia Ambient'!C$18,'Escenari Energia Ambient'!C$17)*'Escenari Energia Ambient'!C$19,$A21*'Escenari Energia Ambient'!C$13*1000))</f>
        <v>1000</v>
      </c>
      <c r="D21" s="59">
        <f>IF($A21&lt;1,0,MIN(MIN('Escenari Energia Ambient'!D$12*'Escenari Energia Ambient'!D$18,'Escenari Energia Ambient'!D$17)*'Escenari Energia Ambient'!D$19,$A21*'Escenari Energia Ambient'!D$13*1000))</f>
        <v>8500</v>
      </c>
      <c r="E21" s="60">
        <f>B21/('Escenari Energia Ambient'!B$13*$A21*1000)</f>
        <v>4.3921568627450981E-2</v>
      </c>
      <c r="F21" s="60">
        <f>C21/('Escenari Energia Ambient'!C$13*$A21*1000)</f>
        <v>9.8039215686274508E-2</v>
      </c>
      <c r="G21" s="61">
        <f>D21/('Escenari Energia Ambient'!D$13*$A21*1000)</f>
        <v>1</v>
      </c>
      <c r="H21" s="20">
        <f>IF($A21&lt;1,0,MIN(MIN('Escenari Energia Ambient'!B$12*'Escenari Energia Ambient'!B$23,'Escenari Energia Ambient'!B$22)*'Escenari Energia Ambient'!B$24,$A21*'Escenari Energia Ambient'!B$13*1000))</f>
        <v>1400</v>
      </c>
      <c r="I21" s="21">
        <f>IF($A21&lt;0,0,MIN(MIN('Escenari Energia Ambient'!C$12*'Escenari Energia Ambient'!C$23,'Escenari Energia Ambient'!C$22)*'Escenari Energia Ambient'!C$24,$A21*'Escenari Energia Ambient'!C$13*1000))</f>
        <v>1000</v>
      </c>
      <c r="J21" s="21">
        <f>IF($A21&lt;1,0,MIN(MIN('Escenari Energia Ambient'!D$12*'Escenari Energia Ambient'!D$23,'Escenari Energia Ambient'!D$22)*'Escenari Energia Ambient'!D$24,$A21*'Escenari Energia Ambient'!D$13*1000))</f>
        <v>8500</v>
      </c>
      <c r="K21" s="4">
        <f>H21/('Escenari Energia Ambient'!B$13*$A21*1000)</f>
        <v>0.10980392156862745</v>
      </c>
      <c r="L21" s="4">
        <f>I21/('Escenari Energia Ambient'!C$13*$A21*1000)</f>
        <v>9.8039215686274508E-2</v>
      </c>
      <c r="M21" s="17">
        <f>J21/('Escenari Energia Ambient'!D$13*$A21*1000)</f>
        <v>1</v>
      </c>
      <c r="N21" s="20">
        <f>IF(B21=0,(MIN(MIN('Escenari Energia Ambient'!B$12*'Escenari Energia Ambient'!B$28,'Escenari Energia Ambient'!B$27)*'Escenari Energia Ambient'!B$29,'Escenari Energia Ambient'!B$14)+B21),MIN(MIN('Escenari Energia Ambient'!B$12*'Escenari Energia Ambient'!B$31,'Escenari Energia Ambient'!B$30)*'Escenari Energia Ambient'!B$32,'Escenari Energia Ambient'!B$14+$A21*'Escenari Energia Ambient'!B$13))</f>
        <v>1200</v>
      </c>
      <c r="O21" s="21">
        <f>IF(C21=0,(MIN(MIN('Escenari Energia Ambient'!C$12*'Escenari Energia Ambient'!C$28,'Escenari Energia Ambient'!C$27)*'Escenari Energia Ambient'!C$29,'Escenari Energia Ambient'!C$14)+C21),MIN(MIN('Escenari Energia Ambient'!C$12*'Escenari Energia Ambient'!C$31,'Escenari Energia Ambient'!C$30)*'Escenari Energia Ambient'!C$32,'Escenari Energia Ambient'!C$14+$A21*'Escenari Energia Ambient'!C$13))</f>
        <v>1000</v>
      </c>
      <c r="P21" s="21">
        <f>IF(D21=0,(MIN(MIN('Escenari Energia Ambient'!D$12*'Escenari Energia Ambient'!D$28,'Escenari Energia Ambient'!D$27)*'Escenari Energia Ambient'!D$29,'Escenari Energia Ambient'!D$14)+D21),MIN(MIN('Escenari Energia Ambient'!D$12*'Escenari Energia Ambient'!D$31,'Escenari Energia Ambient'!D$30)*'Escenari Energia Ambient'!D$32,'Escenari Energia Ambient'!D$14+$A21*'Escenari Energia Ambient'!D$13))</f>
        <v>24000</v>
      </c>
      <c r="Q21" s="4">
        <f>N21/('Escenari Energia Ambient'!B$13*$A21*1000+'Escenari Energia Ambient'!B$14)</f>
        <v>6.0796125260283412E-2</v>
      </c>
      <c r="R21" s="4">
        <f>O21/('Escenari Energia Ambient'!C$13*$A21*1000+'Escenari Energia Ambient'!C$14)</f>
        <v>5.8179787178338507E-2</v>
      </c>
      <c r="S21" s="80">
        <f>P21/('Escenari Energia Ambient'!D$13*$A21*1000+'Escenari Energia Ambient'!D$14)</f>
        <v>0.35036496350364965</v>
      </c>
    </row>
    <row r="22" spans="1:19">
      <c r="A22" s="63">
        <f t="shared" si="1"/>
        <v>9</v>
      </c>
      <c r="B22" s="81">
        <f>IF($A22&lt;1,0,MIN(MIN('Escenari Energia Ambient'!B$12*'Escenari Energia Ambient'!B$18,'Escenari Energia Ambient'!B$17)*'Escenari Energia Ambient'!B$19,$A22*'Escenari Energia Ambient'!B$13*1000))</f>
        <v>560</v>
      </c>
      <c r="C22" s="59">
        <f>IF($A22&lt;0,0,MIN(MIN('Escenari Energia Ambient'!C$12*'Escenari Energia Ambient'!C$18,'Escenari Energia Ambient'!C$17)*'Escenari Energia Ambient'!C$19,$A22*'Escenari Energia Ambient'!C$13*1000))</f>
        <v>1000</v>
      </c>
      <c r="D22" s="59">
        <f>IF($A22&lt;1,0,MIN(MIN('Escenari Energia Ambient'!D$12*'Escenari Energia Ambient'!D$18,'Escenari Energia Ambient'!D$17)*'Escenari Energia Ambient'!D$19,$A22*'Escenari Energia Ambient'!D$13*1000))</f>
        <v>9000</v>
      </c>
      <c r="E22" s="60">
        <f>B22/('Escenari Energia Ambient'!B$13*$A22*1000)</f>
        <v>4.148148148148148E-2</v>
      </c>
      <c r="F22" s="60">
        <f>C22/('Escenari Energia Ambient'!C$13*$A22*1000)</f>
        <v>9.2592592592592601E-2</v>
      </c>
      <c r="G22" s="61">
        <f>D22/('Escenari Energia Ambient'!D$13*$A22*1000)</f>
        <v>1</v>
      </c>
      <c r="H22" s="20">
        <f>IF($A22&lt;1,0,MIN(MIN('Escenari Energia Ambient'!B$12*'Escenari Energia Ambient'!B$23,'Escenari Energia Ambient'!B$22)*'Escenari Energia Ambient'!B$24,$A22*'Escenari Energia Ambient'!B$13*1000))</f>
        <v>1400</v>
      </c>
      <c r="I22" s="21">
        <f>IF($A22&lt;0,0,MIN(MIN('Escenari Energia Ambient'!C$12*'Escenari Energia Ambient'!C$23,'Escenari Energia Ambient'!C$22)*'Escenari Energia Ambient'!C$24,$A22*'Escenari Energia Ambient'!C$13*1000))</f>
        <v>1000</v>
      </c>
      <c r="J22" s="21">
        <f>IF($A22&lt;1,0,MIN(MIN('Escenari Energia Ambient'!D$12*'Escenari Energia Ambient'!D$23,'Escenari Energia Ambient'!D$22)*'Escenari Energia Ambient'!D$24,$A22*'Escenari Energia Ambient'!D$13*1000))</f>
        <v>9000</v>
      </c>
      <c r="K22" s="4">
        <f>H22/('Escenari Energia Ambient'!B$13*$A22*1000)</f>
        <v>0.1037037037037037</v>
      </c>
      <c r="L22" s="4">
        <f>I22/('Escenari Energia Ambient'!C$13*$A22*1000)</f>
        <v>9.2592592592592601E-2</v>
      </c>
      <c r="M22" s="17">
        <f>J22/('Escenari Energia Ambient'!D$13*$A22*1000)</f>
        <v>1</v>
      </c>
      <c r="N22" s="20">
        <f>IF(B22=0,(MIN(MIN('Escenari Energia Ambient'!B$12*'Escenari Energia Ambient'!B$28,'Escenari Energia Ambient'!B$27)*'Escenari Energia Ambient'!B$29,'Escenari Energia Ambient'!B$14)+B22),MIN(MIN('Escenari Energia Ambient'!B$12*'Escenari Energia Ambient'!B$31,'Escenari Energia Ambient'!B$30)*'Escenari Energia Ambient'!B$32,'Escenari Energia Ambient'!B$14+$A22*'Escenari Energia Ambient'!B$13))</f>
        <v>1200</v>
      </c>
      <c r="O22" s="21">
        <f>IF(C22=0,(MIN(MIN('Escenari Energia Ambient'!C$12*'Escenari Energia Ambient'!C$28,'Escenari Energia Ambient'!C$27)*'Escenari Energia Ambient'!C$29,'Escenari Energia Ambient'!C$14)+C22),MIN(MIN('Escenari Energia Ambient'!C$12*'Escenari Energia Ambient'!C$31,'Escenari Energia Ambient'!C$30)*'Escenari Energia Ambient'!C$32,'Escenari Energia Ambient'!C$14+$A22*'Escenari Energia Ambient'!C$13))</f>
        <v>1000</v>
      </c>
      <c r="P22" s="21">
        <f>IF(D22=0,(MIN(MIN('Escenari Energia Ambient'!D$12*'Escenari Energia Ambient'!D$28,'Escenari Energia Ambient'!D$27)*'Escenari Energia Ambient'!D$29,'Escenari Energia Ambient'!D$14)+D22),MIN(MIN('Escenari Energia Ambient'!D$12*'Escenari Energia Ambient'!D$31,'Escenari Energia Ambient'!D$30)*'Escenari Energia Ambient'!D$32,'Escenari Energia Ambient'!D$14+$A22*'Escenari Energia Ambient'!D$13))</f>
        <v>24000</v>
      </c>
      <c r="Q22" s="4">
        <f>N22/('Escenari Energia Ambient'!B$13*$A22*1000+'Escenari Energia Ambient'!B$14)</f>
        <v>5.8570584876098813E-2</v>
      </c>
      <c r="R22" s="4">
        <f>O22/('Escenari Energia Ambient'!C$13*$A22*1000+'Escenari Energia Ambient'!C$14)</f>
        <v>5.6217358796049048E-2</v>
      </c>
      <c r="S22" s="80">
        <f>P22/('Escenari Energia Ambient'!D$13*$A22*1000+'Escenari Energia Ambient'!D$14)</f>
        <v>0.34782608695652173</v>
      </c>
    </row>
    <row r="23" spans="1:19">
      <c r="A23" s="63">
        <f t="shared" si="1"/>
        <v>9.5</v>
      </c>
      <c r="B23" s="81">
        <f>IF($A23&lt;1,0,MIN(MIN('Escenari Energia Ambient'!B$12*'Escenari Energia Ambient'!B$18,'Escenari Energia Ambient'!B$17)*'Escenari Energia Ambient'!B$19,$A23*'Escenari Energia Ambient'!B$13*1000))</f>
        <v>560</v>
      </c>
      <c r="C23" s="59">
        <f>IF($A23&lt;0,0,MIN(MIN('Escenari Energia Ambient'!C$12*'Escenari Energia Ambient'!C$18,'Escenari Energia Ambient'!C$17)*'Escenari Energia Ambient'!C$19,$A23*'Escenari Energia Ambient'!C$13*1000))</f>
        <v>1000</v>
      </c>
      <c r="D23" s="59">
        <f>IF($A23&lt;1,0,MIN(MIN('Escenari Energia Ambient'!D$12*'Escenari Energia Ambient'!D$18,'Escenari Energia Ambient'!D$17)*'Escenari Energia Ambient'!D$19,$A23*'Escenari Energia Ambient'!D$13*1000))</f>
        <v>9500</v>
      </c>
      <c r="E23" s="60">
        <f>B23/('Escenari Energia Ambient'!B$13*$A23*1000)</f>
        <v>3.9298245614035089E-2</v>
      </c>
      <c r="F23" s="60">
        <f>C23/('Escenari Energia Ambient'!C$13*$A23*1000)</f>
        <v>8.771929824561403E-2</v>
      </c>
      <c r="G23" s="61">
        <f>D23/('Escenari Energia Ambient'!D$13*$A23*1000)</f>
        <v>1</v>
      </c>
      <c r="H23" s="20">
        <f>IF($A23&lt;1,0,MIN(MIN('Escenari Energia Ambient'!B$12*'Escenari Energia Ambient'!B$23,'Escenari Energia Ambient'!B$22)*'Escenari Energia Ambient'!B$24,$A23*'Escenari Energia Ambient'!B$13*1000))</f>
        <v>1400</v>
      </c>
      <c r="I23" s="21">
        <f>IF($A23&lt;0,0,MIN(MIN('Escenari Energia Ambient'!C$12*'Escenari Energia Ambient'!C$23,'Escenari Energia Ambient'!C$22)*'Escenari Energia Ambient'!C$24,$A23*'Escenari Energia Ambient'!C$13*1000))</f>
        <v>1000</v>
      </c>
      <c r="J23" s="21">
        <f>IF($A23&lt;1,0,MIN(MIN('Escenari Energia Ambient'!D$12*'Escenari Energia Ambient'!D$23,'Escenari Energia Ambient'!D$22)*'Escenari Energia Ambient'!D$24,$A23*'Escenari Energia Ambient'!D$13*1000))</f>
        <v>9500</v>
      </c>
      <c r="K23" s="4">
        <f>H23/('Escenari Energia Ambient'!B$13*$A23*1000)</f>
        <v>9.8245614035087719E-2</v>
      </c>
      <c r="L23" s="4">
        <f>I23/('Escenari Energia Ambient'!C$13*$A23*1000)</f>
        <v>8.771929824561403E-2</v>
      </c>
      <c r="M23" s="17">
        <f>J23/('Escenari Energia Ambient'!D$13*$A23*1000)</f>
        <v>1</v>
      </c>
      <c r="N23" s="20">
        <f>IF(B23=0,(MIN(MIN('Escenari Energia Ambient'!B$12*'Escenari Energia Ambient'!B$28,'Escenari Energia Ambient'!B$27)*'Escenari Energia Ambient'!B$29,'Escenari Energia Ambient'!B$14)+B23),MIN(MIN('Escenari Energia Ambient'!B$12*'Escenari Energia Ambient'!B$31,'Escenari Energia Ambient'!B$30)*'Escenari Energia Ambient'!B$32,'Escenari Energia Ambient'!B$14+$A23*'Escenari Energia Ambient'!B$13))</f>
        <v>1200</v>
      </c>
      <c r="O23" s="21">
        <f>IF(C23=0,(MIN(MIN('Escenari Energia Ambient'!C$12*'Escenari Energia Ambient'!C$28,'Escenari Energia Ambient'!C$27)*'Escenari Energia Ambient'!C$29,'Escenari Energia Ambient'!C$14)+C23),MIN(MIN('Escenari Energia Ambient'!C$12*'Escenari Energia Ambient'!C$31,'Escenari Energia Ambient'!C$30)*'Escenari Energia Ambient'!C$32,'Escenari Energia Ambient'!C$14+$A23*'Escenari Energia Ambient'!C$13))</f>
        <v>1000</v>
      </c>
      <c r="P23" s="21">
        <f>IF(D23=0,(MIN(MIN('Escenari Energia Ambient'!D$12*'Escenari Energia Ambient'!D$28,'Escenari Energia Ambient'!D$27)*'Escenari Energia Ambient'!D$29,'Escenari Energia Ambient'!D$14)+D23),MIN(MIN('Escenari Energia Ambient'!D$12*'Escenari Energia Ambient'!D$31,'Escenari Energia Ambient'!D$30)*'Escenari Energia Ambient'!D$32,'Escenari Energia Ambient'!D$14+$A23*'Escenari Energia Ambient'!D$13))</f>
        <v>24000</v>
      </c>
      <c r="Q23" s="4">
        <f>N23/('Escenari Energia Ambient'!B$13*$A23*1000+'Escenari Energia Ambient'!B$14)</f>
        <v>5.6502229483805053E-2</v>
      </c>
      <c r="R23" s="4">
        <f>O23/('Escenari Energia Ambient'!C$13*$A23*1000+'Escenari Energia Ambient'!C$14)</f>
        <v>5.43829976995992E-2</v>
      </c>
      <c r="S23" s="80">
        <f>P23/('Escenari Energia Ambient'!D$13*$A23*1000+'Escenari Energia Ambient'!D$14)</f>
        <v>0.34532374100719426</v>
      </c>
    </row>
    <row r="24" spans="1:19">
      <c r="A24" s="63">
        <f t="shared" si="1"/>
        <v>10</v>
      </c>
      <c r="B24" s="81">
        <f>IF($A24&lt;1,0,MIN(MIN('Escenari Energia Ambient'!B$12*'Escenari Energia Ambient'!B$18,'Escenari Energia Ambient'!B$17)*'Escenari Energia Ambient'!B$19,$A24*'Escenari Energia Ambient'!B$13*1000))</f>
        <v>560</v>
      </c>
      <c r="C24" s="59">
        <f>IF($A24&lt;0,0,MIN(MIN('Escenari Energia Ambient'!C$12*'Escenari Energia Ambient'!C$18,'Escenari Energia Ambient'!C$17)*'Escenari Energia Ambient'!C$19,$A24*'Escenari Energia Ambient'!C$13*1000))</f>
        <v>1000</v>
      </c>
      <c r="D24" s="59">
        <f>IF($A24&lt;1,0,MIN(MIN('Escenari Energia Ambient'!D$12*'Escenari Energia Ambient'!D$18,'Escenari Energia Ambient'!D$17)*'Escenari Energia Ambient'!D$19,$A24*'Escenari Energia Ambient'!D$13*1000))</f>
        <v>10000</v>
      </c>
      <c r="E24" s="60">
        <f>B24/('Escenari Energia Ambient'!B$13*$A24*1000)</f>
        <v>3.7333333333333336E-2</v>
      </c>
      <c r="F24" s="60">
        <f>C24/('Escenari Energia Ambient'!C$13*$A24*1000)</f>
        <v>8.3333333333333329E-2</v>
      </c>
      <c r="G24" s="61">
        <f>D24/('Escenari Energia Ambient'!D$13*$A24*1000)</f>
        <v>1</v>
      </c>
      <c r="H24" s="20">
        <f>IF($A24&lt;1,0,MIN(MIN('Escenari Energia Ambient'!B$12*'Escenari Energia Ambient'!B$23,'Escenari Energia Ambient'!B$22)*'Escenari Energia Ambient'!B$24,$A24*'Escenari Energia Ambient'!B$13*1000))</f>
        <v>1400</v>
      </c>
      <c r="I24" s="21">
        <f>IF($A24&lt;0,0,MIN(MIN('Escenari Energia Ambient'!C$12*'Escenari Energia Ambient'!C$23,'Escenari Energia Ambient'!C$22)*'Escenari Energia Ambient'!C$24,$A24*'Escenari Energia Ambient'!C$13*1000))</f>
        <v>1000</v>
      </c>
      <c r="J24" s="21">
        <f>IF($A24&lt;1,0,MIN(MIN('Escenari Energia Ambient'!D$12*'Escenari Energia Ambient'!D$23,'Escenari Energia Ambient'!D$22)*'Escenari Energia Ambient'!D$24,$A24*'Escenari Energia Ambient'!D$13*1000))</f>
        <v>10000</v>
      </c>
      <c r="K24" s="4">
        <f>H24/('Escenari Energia Ambient'!B$13*$A24*1000)</f>
        <v>9.3333333333333338E-2</v>
      </c>
      <c r="L24" s="4">
        <f>I24/('Escenari Energia Ambient'!C$13*$A24*1000)</f>
        <v>8.3333333333333329E-2</v>
      </c>
      <c r="M24" s="17">
        <f>J24/('Escenari Energia Ambient'!D$13*$A24*1000)</f>
        <v>1</v>
      </c>
      <c r="N24" s="20">
        <f>IF(B24=0,(MIN(MIN('Escenari Energia Ambient'!B$12*'Escenari Energia Ambient'!B$28,'Escenari Energia Ambient'!B$27)*'Escenari Energia Ambient'!B$29,'Escenari Energia Ambient'!B$14)+B24),MIN(MIN('Escenari Energia Ambient'!B$12*'Escenari Energia Ambient'!B$31,'Escenari Energia Ambient'!B$30)*'Escenari Energia Ambient'!B$32,'Escenari Energia Ambient'!B$14+$A24*'Escenari Energia Ambient'!B$13))</f>
        <v>1200</v>
      </c>
      <c r="O24" s="21">
        <f>IF(C24=0,(MIN(MIN('Escenari Energia Ambient'!C$12*'Escenari Energia Ambient'!C$28,'Escenari Energia Ambient'!C$27)*'Escenari Energia Ambient'!C$29,'Escenari Energia Ambient'!C$14)+C24),MIN(MIN('Escenari Energia Ambient'!C$12*'Escenari Energia Ambient'!C$31,'Escenari Energia Ambient'!C$30)*'Escenari Energia Ambient'!C$32,'Escenari Energia Ambient'!C$14+$A24*'Escenari Energia Ambient'!C$13))</f>
        <v>1000</v>
      </c>
      <c r="P24" s="21">
        <f>IF(D24=0,(MIN(MIN('Escenari Energia Ambient'!D$12*'Escenari Energia Ambient'!D$28,'Escenari Energia Ambient'!D$27)*'Escenari Energia Ambient'!D$29,'Escenari Energia Ambient'!D$14)+D24),MIN(MIN('Escenari Energia Ambient'!D$12*'Escenari Energia Ambient'!D$31,'Escenari Energia Ambient'!D$30)*'Escenari Energia Ambient'!D$32,'Escenari Energia Ambient'!D$14+$A24*'Escenari Energia Ambient'!D$13))</f>
        <v>24000</v>
      </c>
      <c r="Q24" s="4">
        <f>N24/('Escenari Energia Ambient'!B$13*$A24*1000+'Escenari Energia Ambient'!B$14)</f>
        <v>5.4574974645376369E-2</v>
      </c>
      <c r="R24" s="4">
        <f>O24/('Escenari Energia Ambient'!C$13*$A24*1000+'Escenari Energia Ambient'!C$14)</f>
        <v>5.266456359509377E-2</v>
      </c>
      <c r="S24" s="80">
        <f>P24/('Escenari Energia Ambient'!D$13*$A24*1000+'Escenari Energia Ambient'!D$14)</f>
        <v>0.34285714285714286</v>
      </c>
    </row>
    <row r="25" spans="1:19">
      <c r="A25" s="63">
        <f t="shared" si="1"/>
        <v>10.5</v>
      </c>
      <c r="B25" s="81">
        <f>IF($A25&lt;1,0,MIN(MIN('Escenari Energia Ambient'!B$12*'Escenari Energia Ambient'!B$18,'Escenari Energia Ambient'!B$17)*'Escenari Energia Ambient'!B$19,$A25*'Escenari Energia Ambient'!B$13*1000))</f>
        <v>560</v>
      </c>
      <c r="C25" s="59">
        <f>IF($A25&lt;0,0,MIN(MIN('Escenari Energia Ambient'!C$12*'Escenari Energia Ambient'!C$18,'Escenari Energia Ambient'!C$17)*'Escenari Energia Ambient'!C$19,$A25*'Escenari Energia Ambient'!C$13*1000))</f>
        <v>1000</v>
      </c>
      <c r="D25" s="59">
        <f>IF($A25&lt;1,0,MIN(MIN('Escenari Energia Ambient'!D$12*'Escenari Energia Ambient'!D$18,'Escenari Energia Ambient'!D$17)*'Escenari Energia Ambient'!D$19,$A25*'Escenari Energia Ambient'!D$13*1000))</f>
        <v>10500</v>
      </c>
      <c r="E25" s="60">
        <f>B25/('Escenari Energia Ambient'!B$13*$A25*1000)</f>
        <v>3.5555555555555556E-2</v>
      </c>
      <c r="F25" s="60">
        <f>C25/('Escenari Energia Ambient'!C$13*$A25*1000)</f>
        <v>7.9365079365079361E-2</v>
      </c>
      <c r="G25" s="61">
        <f>D25/('Escenari Energia Ambient'!D$13*$A25*1000)</f>
        <v>1</v>
      </c>
      <c r="H25" s="20">
        <f>IF($A25&lt;1,0,MIN(MIN('Escenari Energia Ambient'!B$12*'Escenari Energia Ambient'!B$23,'Escenari Energia Ambient'!B$22)*'Escenari Energia Ambient'!B$24,$A25*'Escenari Energia Ambient'!B$13*1000))</f>
        <v>1400</v>
      </c>
      <c r="I25" s="21">
        <f>IF($A25&lt;0,0,MIN(MIN('Escenari Energia Ambient'!C$12*'Escenari Energia Ambient'!C$23,'Escenari Energia Ambient'!C$22)*'Escenari Energia Ambient'!C$24,$A25*'Escenari Energia Ambient'!C$13*1000))</f>
        <v>1000</v>
      </c>
      <c r="J25" s="21">
        <f>IF($A25&lt;1,0,MIN(MIN('Escenari Energia Ambient'!D$12*'Escenari Energia Ambient'!D$23,'Escenari Energia Ambient'!D$22)*'Escenari Energia Ambient'!D$24,$A25*'Escenari Energia Ambient'!D$13*1000))</f>
        <v>10500</v>
      </c>
      <c r="K25" s="4">
        <f>H25/('Escenari Energia Ambient'!B$13*$A25*1000)</f>
        <v>8.8888888888888892E-2</v>
      </c>
      <c r="L25" s="4">
        <f>I25/('Escenari Energia Ambient'!C$13*$A25*1000)</f>
        <v>7.9365079365079361E-2</v>
      </c>
      <c r="M25" s="17">
        <f>J25/('Escenari Energia Ambient'!D$13*$A25*1000)</f>
        <v>1</v>
      </c>
      <c r="N25" s="20">
        <f>IF(B25=0,(MIN(MIN('Escenari Energia Ambient'!B$12*'Escenari Energia Ambient'!B$28,'Escenari Energia Ambient'!B$27)*'Escenari Energia Ambient'!B$29,'Escenari Energia Ambient'!B$14)+B25),MIN(MIN('Escenari Energia Ambient'!B$12*'Escenari Energia Ambient'!B$31,'Escenari Energia Ambient'!B$30)*'Escenari Energia Ambient'!B$32,'Escenari Energia Ambient'!B$14+$A25*'Escenari Energia Ambient'!B$13))</f>
        <v>1200</v>
      </c>
      <c r="O25" s="21">
        <f>IF(C25=0,(MIN(MIN('Escenari Energia Ambient'!C$12*'Escenari Energia Ambient'!C$28,'Escenari Energia Ambient'!C$27)*'Escenari Energia Ambient'!C$29,'Escenari Energia Ambient'!C$14)+C25),MIN(MIN('Escenari Energia Ambient'!C$12*'Escenari Energia Ambient'!C$31,'Escenari Energia Ambient'!C$30)*'Escenari Energia Ambient'!C$32,'Escenari Energia Ambient'!C$14+$A25*'Escenari Energia Ambient'!C$13))</f>
        <v>1000</v>
      </c>
      <c r="P25" s="21">
        <f>IF(D25=0,(MIN(MIN('Escenari Energia Ambient'!D$12*'Escenari Energia Ambient'!D$28,'Escenari Energia Ambient'!D$27)*'Escenari Energia Ambient'!D$29,'Escenari Energia Ambient'!D$14)+D25),MIN(MIN('Escenari Energia Ambient'!D$12*'Escenari Energia Ambient'!D$31,'Escenari Energia Ambient'!D$30)*'Escenari Energia Ambient'!D$32,'Escenari Energia Ambient'!D$14+$A25*'Escenari Energia Ambient'!D$13))</f>
        <v>24000</v>
      </c>
      <c r="Q25" s="4">
        <f>N25/('Escenari Energia Ambient'!B$13*$A25*1000+'Escenari Energia Ambient'!B$14)</f>
        <v>5.2774858057621353E-2</v>
      </c>
      <c r="R25" s="4">
        <f>O25/('Escenari Energia Ambient'!C$13*$A25*1000+'Escenari Energia Ambient'!C$14)</f>
        <v>5.105140365834359E-2</v>
      </c>
      <c r="S25" s="80">
        <f>P25/('Escenari Energia Ambient'!D$13*$A25*1000+'Escenari Energia Ambient'!D$14)</f>
        <v>0.34042553191489361</v>
      </c>
    </row>
    <row r="26" spans="1:19">
      <c r="A26" s="63">
        <f t="shared" si="1"/>
        <v>11</v>
      </c>
      <c r="B26" s="81">
        <f>IF($A26&lt;1,0,MIN(MIN('Escenari Energia Ambient'!B$12*'Escenari Energia Ambient'!B$18,'Escenari Energia Ambient'!B$17)*'Escenari Energia Ambient'!B$19,$A26*'Escenari Energia Ambient'!B$13*1000))</f>
        <v>560</v>
      </c>
      <c r="C26" s="59">
        <f>IF($A26&lt;0,0,MIN(MIN('Escenari Energia Ambient'!C$12*'Escenari Energia Ambient'!C$18,'Escenari Energia Ambient'!C$17)*'Escenari Energia Ambient'!C$19,$A26*'Escenari Energia Ambient'!C$13*1000))</f>
        <v>1000</v>
      </c>
      <c r="D26" s="59">
        <f>IF($A26&lt;1,0,MIN(MIN('Escenari Energia Ambient'!D$12*'Escenari Energia Ambient'!D$18,'Escenari Energia Ambient'!D$17)*'Escenari Energia Ambient'!D$19,$A26*'Escenari Energia Ambient'!D$13*1000))</f>
        <v>11000</v>
      </c>
      <c r="E26" s="60">
        <f>B26/('Escenari Energia Ambient'!B$13*$A26*1000)</f>
        <v>3.3939393939393943E-2</v>
      </c>
      <c r="F26" s="60">
        <f>C26/('Escenari Energia Ambient'!C$13*$A26*1000)</f>
        <v>7.575757575757576E-2</v>
      </c>
      <c r="G26" s="61">
        <f>D26/('Escenari Energia Ambient'!D$13*$A26*1000)</f>
        <v>1</v>
      </c>
      <c r="H26" s="20">
        <f>IF($A26&lt;1,0,MIN(MIN('Escenari Energia Ambient'!B$12*'Escenari Energia Ambient'!B$23,'Escenari Energia Ambient'!B$22)*'Escenari Energia Ambient'!B$24,$A26*'Escenari Energia Ambient'!B$13*1000))</f>
        <v>1400</v>
      </c>
      <c r="I26" s="21">
        <f>IF($A26&lt;0,0,MIN(MIN('Escenari Energia Ambient'!C$12*'Escenari Energia Ambient'!C$23,'Escenari Energia Ambient'!C$22)*'Escenari Energia Ambient'!C$24,$A26*'Escenari Energia Ambient'!C$13*1000))</f>
        <v>1000</v>
      </c>
      <c r="J26" s="21">
        <f>IF($A26&lt;1,0,MIN(MIN('Escenari Energia Ambient'!D$12*'Escenari Energia Ambient'!D$23,'Escenari Energia Ambient'!D$22)*'Escenari Energia Ambient'!D$24,$A26*'Escenari Energia Ambient'!D$13*1000))</f>
        <v>11000</v>
      </c>
      <c r="K26" s="4">
        <f>H26/('Escenari Energia Ambient'!B$13*$A26*1000)</f>
        <v>8.4848484848484854E-2</v>
      </c>
      <c r="L26" s="4">
        <f>I26/('Escenari Energia Ambient'!C$13*$A26*1000)</f>
        <v>7.575757575757576E-2</v>
      </c>
      <c r="M26" s="17">
        <f>J26/('Escenari Energia Ambient'!D$13*$A26*1000)</f>
        <v>1</v>
      </c>
      <c r="N26" s="20">
        <f>IF(B26=0,(MIN(MIN('Escenari Energia Ambient'!B$12*'Escenari Energia Ambient'!B$28,'Escenari Energia Ambient'!B$27)*'Escenari Energia Ambient'!B$29,'Escenari Energia Ambient'!B$14)+B26),MIN(MIN('Escenari Energia Ambient'!B$12*'Escenari Energia Ambient'!B$31,'Escenari Energia Ambient'!B$30)*'Escenari Energia Ambient'!B$32,'Escenari Energia Ambient'!B$14+$A26*'Escenari Energia Ambient'!B$13))</f>
        <v>1200</v>
      </c>
      <c r="O26" s="21">
        <f>IF(C26=0,(MIN(MIN('Escenari Energia Ambient'!C$12*'Escenari Energia Ambient'!C$28,'Escenari Energia Ambient'!C$27)*'Escenari Energia Ambient'!C$29,'Escenari Energia Ambient'!C$14)+C26),MIN(MIN('Escenari Energia Ambient'!C$12*'Escenari Energia Ambient'!C$31,'Escenari Energia Ambient'!C$30)*'Escenari Energia Ambient'!C$32,'Escenari Energia Ambient'!C$14+$A26*'Escenari Energia Ambient'!C$13))</f>
        <v>1000</v>
      </c>
      <c r="P26" s="21">
        <f>IF(D26=0,(MIN(MIN('Escenari Energia Ambient'!D$12*'Escenari Energia Ambient'!D$28,'Escenari Energia Ambient'!D$27)*'Escenari Energia Ambient'!D$29,'Escenari Energia Ambient'!D$14)+D26),MIN(MIN('Escenari Energia Ambient'!D$12*'Escenari Energia Ambient'!D$31,'Escenari Energia Ambient'!D$30)*'Escenari Energia Ambient'!D$32,'Escenari Energia Ambient'!D$14+$A26*'Escenari Energia Ambient'!D$13))</f>
        <v>24000</v>
      </c>
      <c r="Q26" s="4">
        <f>N26/('Escenari Energia Ambient'!B$13*$A26*1000+'Escenari Energia Ambient'!B$14)</f>
        <v>5.1089700742077908E-2</v>
      </c>
      <c r="R26" s="4">
        <f>O26/('Escenari Energia Ambient'!C$13*$A26*1000+'Escenari Energia Ambient'!C$14)</f>
        <v>4.9534131493305468E-2</v>
      </c>
      <c r="S26" s="80">
        <f>P26/('Escenari Energia Ambient'!D$13*$A26*1000+'Escenari Energia Ambient'!D$14)</f>
        <v>0.3380281690140845</v>
      </c>
    </row>
    <row r="27" spans="1:19">
      <c r="A27" s="63">
        <f t="shared" si="1"/>
        <v>11.5</v>
      </c>
      <c r="B27" s="81">
        <f>IF($A27&lt;1,0,MIN(MIN('Escenari Energia Ambient'!B$12*'Escenari Energia Ambient'!B$18,'Escenari Energia Ambient'!B$17)*'Escenari Energia Ambient'!B$19,$A27*'Escenari Energia Ambient'!B$13*1000))</f>
        <v>560</v>
      </c>
      <c r="C27" s="59">
        <f>IF($A27&lt;0,0,MIN(MIN('Escenari Energia Ambient'!C$12*'Escenari Energia Ambient'!C$18,'Escenari Energia Ambient'!C$17)*'Escenari Energia Ambient'!C$19,$A27*'Escenari Energia Ambient'!C$13*1000))</f>
        <v>1000</v>
      </c>
      <c r="D27" s="59">
        <f>IF($A27&lt;1,0,MIN(MIN('Escenari Energia Ambient'!D$12*'Escenari Energia Ambient'!D$18,'Escenari Energia Ambient'!D$17)*'Escenari Energia Ambient'!D$19,$A27*'Escenari Energia Ambient'!D$13*1000))</f>
        <v>11500</v>
      </c>
      <c r="E27" s="60">
        <f>B27/('Escenari Energia Ambient'!B$13*$A27*1000)</f>
        <v>3.2463768115942031E-2</v>
      </c>
      <c r="F27" s="60">
        <f>C27/('Escenari Energia Ambient'!C$13*$A27*1000)</f>
        <v>7.2463768115942032E-2</v>
      </c>
      <c r="G27" s="61">
        <f>D27/('Escenari Energia Ambient'!D$13*$A27*1000)</f>
        <v>1</v>
      </c>
      <c r="H27" s="20">
        <f>IF($A27&lt;1,0,MIN(MIN('Escenari Energia Ambient'!B$12*'Escenari Energia Ambient'!B$23,'Escenari Energia Ambient'!B$22)*'Escenari Energia Ambient'!B$24,$A27*'Escenari Energia Ambient'!B$13*1000))</f>
        <v>1400</v>
      </c>
      <c r="I27" s="21">
        <f>IF($A27&lt;0,0,MIN(MIN('Escenari Energia Ambient'!C$12*'Escenari Energia Ambient'!C$23,'Escenari Energia Ambient'!C$22)*'Escenari Energia Ambient'!C$24,$A27*'Escenari Energia Ambient'!C$13*1000))</f>
        <v>1000</v>
      </c>
      <c r="J27" s="21">
        <f>IF($A27&lt;1,0,MIN(MIN('Escenari Energia Ambient'!D$12*'Escenari Energia Ambient'!D$23,'Escenari Energia Ambient'!D$22)*'Escenari Energia Ambient'!D$24,$A27*'Escenari Energia Ambient'!D$13*1000))</f>
        <v>11500</v>
      </c>
      <c r="K27" s="4">
        <f>H27/('Escenari Energia Ambient'!B$13*$A27*1000)</f>
        <v>8.1159420289855067E-2</v>
      </c>
      <c r="L27" s="4">
        <f>I27/('Escenari Energia Ambient'!C$13*$A27*1000)</f>
        <v>7.2463768115942032E-2</v>
      </c>
      <c r="M27" s="17">
        <f>J27/('Escenari Energia Ambient'!D$13*$A27*1000)</f>
        <v>1</v>
      </c>
      <c r="N27" s="20">
        <f>IF(B27=0,(MIN(MIN('Escenari Energia Ambient'!B$12*'Escenari Energia Ambient'!B$28,'Escenari Energia Ambient'!B$27)*'Escenari Energia Ambient'!B$29,'Escenari Energia Ambient'!B$14)+B27),MIN(MIN('Escenari Energia Ambient'!B$12*'Escenari Energia Ambient'!B$31,'Escenari Energia Ambient'!B$30)*'Escenari Energia Ambient'!B$32,'Escenari Energia Ambient'!B$14+$A27*'Escenari Energia Ambient'!B$13))</f>
        <v>1200</v>
      </c>
      <c r="O27" s="21">
        <f>IF(C27=0,(MIN(MIN('Escenari Energia Ambient'!C$12*'Escenari Energia Ambient'!C$28,'Escenari Energia Ambient'!C$27)*'Escenari Energia Ambient'!C$29,'Escenari Energia Ambient'!C$14)+C27),MIN(MIN('Escenari Energia Ambient'!C$12*'Escenari Energia Ambient'!C$31,'Escenari Energia Ambient'!C$30)*'Escenari Energia Ambient'!C$32,'Escenari Energia Ambient'!C$14+$A27*'Escenari Energia Ambient'!C$13))</f>
        <v>1000</v>
      </c>
      <c r="P27" s="21">
        <f>IF(D27=0,(MIN(MIN('Escenari Energia Ambient'!D$12*'Escenari Energia Ambient'!D$28,'Escenari Energia Ambient'!D$27)*'Escenari Energia Ambient'!D$29,'Escenari Energia Ambient'!D$14)+D27),MIN(MIN('Escenari Energia Ambient'!D$12*'Escenari Energia Ambient'!D$31,'Escenari Energia Ambient'!D$30)*'Escenari Energia Ambient'!D$32,'Escenari Energia Ambient'!D$14+$A27*'Escenari Energia Ambient'!D$13))</f>
        <v>24000</v>
      </c>
      <c r="Q27" s="4">
        <f>N27/('Escenari Energia Ambient'!B$13*$A27*1000+'Escenari Energia Ambient'!B$14)</f>
        <v>4.95088311377542E-2</v>
      </c>
      <c r="R27" s="4">
        <f>O27/('Escenari Energia Ambient'!C$13*$A27*1000+'Escenari Energia Ambient'!C$14)</f>
        <v>4.8104444369615314E-2</v>
      </c>
      <c r="S27" s="80">
        <f>P27/('Escenari Energia Ambient'!D$13*$A27*1000+'Escenari Energia Ambient'!D$14)</f>
        <v>0.33566433566433568</v>
      </c>
    </row>
    <row r="28" spans="1:19">
      <c r="A28" s="63">
        <f t="shared" si="1"/>
        <v>12</v>
      </c>
      <c r="B28" s="81">
        <f>IF($A28&lt;1,0,MIN(MIN('Escenari Energia Ambient'!B$12*'Escenari Energia Ambient'!B$18,'Escenari Energia Ambient'!B$17)*'Escenari Energia Ambient'!B$19,$A28*'Escenari Energia Ambient'!B$13*1000))</f>
        <v>560</v>
      </c>
      <c r="C28" s="59">
        <f>IF($A28&lt;0,0,MIN(MIN('Escenari Energia Ambient'!C$12*'Escenari Energia Ambient'!C$18,'Escenari Energia Ambient'!C$17)*'Escenari Energia Ambient'!C$19,$A28*'Escenari Energia Ambient'!C$13*1000))</f>
        <v>1000</v>
      </c>
      <c r="D28" s="59">
        <f>IF($A28&lt;1,0,MIN(MIN('Escenari Energia Ambient'!D$12*'Escenari Energia Ambient'!D$18,'Escenari Energia Ambient'!D$17)*'Escenari Energia Ambient'!D$19,$A28*'Escenari Energia Ambient'!D$13*1000))</f>
        <v>12000</v>
      </c>
      <c r="E28" s="60">
        <f>B28/('Escenari Energia Ambient'!B$13*$A28*1000)</f>
        <v>3.111111111111111E-2</v>
      </c>
      <c r="F28" s="60">
        <f>C28/('Escenari Energia Ambient'!C$13*$A28*1000)</f>
        <v>6.9444444444444448E-2</v>
      </c>
      <c r="G28" s="61">
        <f>D28/('Escenari Energia Ambient'!D$13*$A28*1000)</f>
        <v>1</v>
      </c>
      <c r="H28" s="20">
        <f>IF($A28&lt;1,0,MIN(MIN('Escenari Energia Ambient'!B$12*'Escenari Energia Ambient'!B$23,'Escenari Energia Ambient'!B$22)*'Escenari Energia Ambient'!B$24,$A28*'Escenari Energia Ambient'!B$13*1000))</f>
        <v>1400</v>
      </c>
      <c r="I28" s="21">
        <f>IF($A28&lt;0,0,MIN(MIN('Escenari Energia Ambient'!C$12*'Escenari Energia Ambient'!C$23,'Escenari Energia Ambient'!C$22)*'Escenari Energia Ambient'!C$24,$A28*'Escenari Energia Ambient'!C$13*1000))</f>
        <v>1000</v>
      </c>
      <c r="J28" s="21">
        <f>IF($A28&lt;1,0,MIN(MIN('Escenari Energia Ambient'!D$12*'Escenari Energia Ambient'!D$23,'Escenari Energia Ambient'!D$22)*'Escenari Energia Ambient'!D$24,$A28*'Escenari Energia Ambient'!D$13*1000))</f>
        <v>12000</v>
      </c>
      <c r="K28" s="4">
        <f>H28/('Escenari Energia Ambient'!B$13*$A28*1000)</f>
        <v>7.7777777777777779E-2</v>
      </c>
      <c r="L28" s="4">
        <f>I28/('Escenari Energia Ambient'!C$13*$A28*1000)</f>
        <v>6.9444444444444448E-2</v>
      </c>
      <c r="M28" s="17">
        <f>J28/('Escenari Energia Ambient'!D$13*$A28*1000)</f>
        <v>1</v>
      </c>
      <c r="N28" s="20">
        <f>IF(B28=0,(MIN(MIN('Escenari Energia Ambient'!B$12*'Escenari Energia Ambient'!B$28,'Escenari Energia Ambient'!B$27)*'Escenari Energia Ambient'!B$29,'Escenari Energia Ambient'!B$14)+B28),MIN(MIN('Escenari Energia Ambient'!B$12*'Escenari Energia Ambient'!B$31,'Escenari Energia Ambient'!B$30)*'Escenari Energia Ambient'!B$32,'Escenari Energia Ambient'!B$14+$A28*'Escenari Energia Ambient'!B$13))</f>
        <v>1200</v>
      </c>
      <c r="O28" s="21">
        <f>IF(C28=0,(MIN(MIN('Escenari Energia Ambient'!C$12*'Escenari Energia Ambient'!C$28,'Escenari Energia Ambient'!C$27)*'Escenari Energia Ambient'!C$29,'Escenari Energia Ambient'!C$14)+C28),MIN(MIN('Escenari Energia Ambient'!C$12*'Escenari Energia Ambient'!C$31,'Escenari Energia Ambient'!C$30)*'Escenari Energia Ambient'!C$32,'Escenari Energia Ambient'!C$14+$A28*'Escenari Energia Ambient'!C$13))</f>
        <v>1000</v>
      </c>
      <c r="P28" s="21">
        <f>IF(D28=0,(MIN(MIN('Escenari Energia Ambient'!D$12*'Escenari Energia Ambient'!D$28,'Escenari Energia Ambient'!D$27)*'Escenari Energia Ambient'!D$29,'Escenari Energia Ambient'!D$14)+D28),MIN(MIN('Escenari Energia Ambient'!D$12*'Escenari Energia Ambient'!D$31,'Escenari Energia Ambient'!D$30)*'Escenari Energia Ambient'!D$32,'Escenari Energia Ambient'!D$14+$A28*'Escenari Energia Ambient'!D$13))</f>
        <v>24000</v>
      </c>
      <c r="Q28" s="4">
        <f>N28/('Escenari Energia Ambient'!B$13*$A28*1000+'Escenari Energia Ambient'!B$14)</f>
        <v>4.8022858880827274E-2</v>
      </c>
      <c r="R28" s="4">
        <f>O28/('Escenari Energia Ambient'!C$13*$A28*1000+'Escenari Energia Ambient'!C$14)</f>
        <v>4.6754971222315214E-2</v>
      </c>
      <c r="S28" s="80">
        <f>P28/('Escenari Energia Ambient'!D$13*$A28*1000+'Escenari Energia Ambient'!D$14)</f>
        <v>0.33333333333333331</v>
      </c>
    </row>
    <row r="29" spans="1:19">
      <c r="A29" s="63">
        <f t="shared" si="1"/>
        <v>12.5</v>
      </c>
      <c r="B29" s="81">
        <f>IF($A29&lt;1,0,MIN(MIN('Escenari Energia Ambient'!B$12*'Escenari Energia Ambient'!B$18,'Escenari Energia Ambient'!B$17)*'Escenari Energia Ambient'!B$19,$A29*'Escenari Energia Ambient'!B$13*1000))</f>
        <v>560</v>
      </c>
      <c r="C29" s="59">
        <f>IF($A29&lt;0,0,MIN(MIN('Escenari Energia Ambient'!C$12*'Escenari Energia Ambient'!C$18,'Escenari Energia Ambient'!C$17)*'Escenari Energia Ambient'!C$19,$A29*'Escenari Energia Ambient'!C$13*1000))</f>
        <v>1000</v>
      </c>
      <c r="D29" s="59">
        <f>IF($A29&lt;1,0,MIN(MIN('Escenari Energia Ambient'!D$12*'Escenari Energia Ambient'!D$18,'Escenari Energia Ambient'!D$17)*'Escenari Energia Ambient'!D$19,$A29*'Escenari Energia Ambient'!D$13*1000))</f>
        <v>12000</v>
      </c>
      <c r="E29" s="60">
        <f>B29/('Escenari Energia Ambient'!B$13*$A29*1000)</f>
        <v>2.9866666666666666E-2</v>
      </c>
      <c r="F29" s="60">
        <f>C29/('Escenari Energia Ambient'!C$13*$A29*1000)</f>
        <v>6.6666666666666666E-2</v>
      </c>
      <c r="G29" s="61">
        <f>D29/('Escenari Energia Ambient'!D$13*$A29*1000)</f>
        <v>0.96</v>
      </c>
      <c r="H29" s="20">
        <f>IF($A29&lt;1,0,MIN(MIN('Escenari Energia Ambient'!B$12*'Escenari Energia Ambient'!B$23,'Escenari Energia Ambient'!B$22)*'Escenari Energia Ambient'!B$24,$A29*'Escenari Energia Ambient'!B$13*1000))</f>
        <v>1400</v>
      </c>
      <c r="I29" s="21">
        <f>IF($A29&lt;0,0,MIN(MIN('Escenari Energia Ambient'!C$12*'Escenari Energia Ambient'!C$23,'Escenari Energia Ambient'!C$22)*'Escenari Energia Ambient'!C$24,$A29*'Escenari Energia Ambient'!C$13*1000))</f>
        <v>1000</v>
      </c>
      <c r="J29" s="21">
        <f>IF($A29&lt;1,0,MIN(MIN('Escenari Energia Ambient'!D$12*'Escenari Energia Ambient'!D$23,'Escenari Energia Ambient'!D$22)*'Escenari Energia Ambient'!D$24,$A29*'Escenari Energia Ambient'!D$13*1000))</f>
        <v>12500</v>
      </c>
      <c r="K29" s="4">
        <f>H29/('Escenari Energia Ambient'!B$13*$A29*1000)</f>
        <v>7.4666666666666673E-2</v>
      </c>
      <c r="L29" s="4">
        <f>I29/('Escenari Energia Ambient'!C$13*$A29*1000)</f>
        <v>6.6666666666666666E-2</v>
      </c>
      <c r="M29" s="17">
        <f>J29/('Escenari Energia Ambient'!D$13*$A29*1000)</f>
        <v>1</v>
      </c>
      <c r="N29" s="20">
        <f>IF(B29=0,(MIN(MIN('Escenari Energia Ambient'!B$12*'Escenari Energia Ambient'!B$28,'Escenari Energia Ambient'!B$27)*'Escenari Energia Ambient'!B$29,'Escenari Energia Ambient'!B$14)+B29),MIN(MIN('Escenari Energia Ambient'!B$12*'Escenari Energia Ambient'!B$31,'Escenari Energia Ambient'!B$30)*'Escenari Energia Ambient'!B$32,'Escenari Energia Ambient'!B$14+$A29*'Escenari Energia Ambient'!B$13))</f>
        <v>1200</v>
      </c>
      <c r="O29" s="21">
        <f>IF(C29=0,(MIN(MIN('Escenari Energia Ambient'!C$12*'Escenari Energia Ambient'!C$28,'Escenari Energia Ambient'!C$27)*'Escenari Energia Ambient'!C$29,'Escenari Energia Ambient'!C$14)+C29),MIN(MIN('Escenari Energia Ambient'!C$12*'Escenari Energia Ambient'!C$31,'Escenari Energia Ambient'!C$30)*'Escenari Energia Ambient'!C$32,'Escenari Energia Ambient'!C$14+$A29*'Escenari Energia Ambient'!C$13))</f>
        <v>1000</v>
      </c>
      <c r="P29" s="21">
        <f>IF(D29=0,(MIN(MIN('Escenari Energia Ambient'!D$12*'Escenari Energia Ambient'!D$28,'Escenari Energia Ambient'!D$27)*'Escenari Energia Ambient'!D$29,'Escenari Energia Ambient'!D$14)+D29),MIN(MIN('Escenari Energia Ambient'!D$12*'Escenari Energia Ambient'!D$31,'Escenari Energia Ambient'!D$30)*'Escenari Energia Ambient'!D$32,'Escenari Energia Ambient'!D$14+$A29*'Escenari Energia Ambient'!D$13))</f>
        <v>24000</v>
      </c>
      <c r="Q29" s="4">
        <f>N29/('Escenari Energia Ambient'!B$13*$A29*1000+'Escenari Energia Ambient'!B$14)</f>
        <v>4.6623488136264921E-2</v>
      </c>
      <c r="R29" s="4">
        <f>O29/('Escenari Energia Ambient'!C$13*$A29*1000+'Escenari Energia Ambient'!C$14)</f>
        <v>4.5479145537813639E-2</v>
      </c>
      <c r="S29" s="80">
        <f>P29/('Escenari Energia Ambient'!D$13*$A29*1000+'Escenari Energia Ambient'!D$14)</f>
        <v>0.33103448275862069</v>
      </c>
    </row>
    <row r="30" spans="1:19">
      <c r="A30" s="63">
        <f t="shared" si="1"/>
        <v>13</v>
      </c>
      <c r="B30" s="81">
        <f>IF($A30&lt;1,0,MIN(MIN('Escenari Energia Ambient'!B$12*'Escenari Energia Ambient'!B$18,'Escenari Energia Ambient'!B$17)*'Escenari Energia Ambient'!B$19,$A30*'Escenari Energia Ambient'!B$13*1000))</f>
        <v>560</v>
      </c>
      <c r="C30" s="59">
        <f>IF($A30&lt;0,0,MIN(MIN('Escenari Energia Ambient'!C$12*'Escenari Energia Ambient'!C$18,'Escenari Energia Ambient'!C$17)*'Escenari Energia Ambient'!C$19,$A30*'Escenari Energia Ambient'!C$13*1000))</f>
        <v>1000</v>
      </c>
      <c r="D30" s="59">
        <f>IF($A30&lt;1,0,MIN(MIN('Escenari Energia Ambient'!D$12*'Escenari Energia Ambient'!D$18,'Escenari Energia Ambient'!D$17)*'Escenari Energia Ambient'!D$19,$A30*'Escenari Energia Ambient'!D$13*1000))</f>
        <v>12000</v>
      </c>
      <c r="E30" s="60">
        <f>B30/('Escenari Energia Ambient'!B$13*$A30*1000)</f>
        <v>2.8717948717948718E-2</v>
      </c>
      <c r="F30" s="60">
        <f>C30/('Escenari Energia Ambient'!C$13*$A30*1000)</f>
        <v>6.4102564102564097E-2</v>
      </c>
      <c r="G30" s="61">
        <f>D30/('Escenari Energia Ambient'!D$13*$A30*1000)</f>
        <v>0.92307692307692313</v>
      </c>
      <c r="H30" s="20">
        <f>IF($A30&lt;1,0,MIN(MIN('Escenari Energia Ambient'!B$12*'Escenari Energia Ambient'!B$23,'Escenari Energia Ambient'!B$22)*'Escenari Energia Ambient'!B$24,$A30*'Escenari Energia Ambient'!B$13*1000))</f>
        <v>1400</v>
      </c>
      <c r="I30" s="21">
        <f>IF($A30&lt;0,0,MIN(MIN('Escenari Energia Ambient'!C$12*'Escenari Energia Ambient'!C$23,'Escenari Energia Ambient'!C$22)*'Escenari Energia Ambient'!C$24,$A30*'Escenari Energia Ambient'!C$13*1000))</f>
        <v>1000</v>
      </c>
      <c r="J30" s="21">
        <f>IF($A30&lt;1,0,MIN(MIN('Escenari Energia Ambient'!D$12*'Escenari Energia Ambient'!D$23,'Escenari Energia Ambient'!D$22)*'Escenari Energia Ambient'!D$24,$A30*'Escenari Energia Ambient'!D$13*1000))</f>
        <v>13000</v>
      </c>
      <c r="K30" s="4">
        <f>H30/('Escenari Energia Ambient'!B$13*$A30*1000)</f>
        <v>7.179487179487179E-2</v>
      </c>
      <c r="L30" s="4">
        <f>I30/('Escenari Energia Ambient'!C$13*$A30*1000)</f>
        <v>6.4102564102564097E-2</v>
      </c>
      <c r="M30" s="17">
        <f>J30/('Escenari Energia Ambient'!D$13*$A30*1000)</f>
        <v>1</v>
      </c>
      <c r="N30" s="20">
        <f>IF(B30=0,(MIN(MIN('Escenari Energia Ambient'!B$12*'Escenari Energia Ambient'!B$28,'Escenari Energia Ambient'!B$27)*'Escenari Energia Ambient'!B$29,'Escenari Energia Ambient'!B$14)+B30),MIN(MIN('Escenari Energia Ambient'!B$12*'Escenari Energia Ambient'!B$31,'Escenari Energia Ambient'!B$30)*'Escenari Energia Ambient'!B$32,'Escenari Energia Ambient'!B$14+$A30*'Escenari Energia Ambient'!B$13))</f>
        <v>1200</v>
      </c>
      <c r="O30" s="21">
        <f>IF(C30=0,(MIN(MIN('Escenari Energia Ambient'!C$12*'Escenari Energia Ambient'!C$28,'Escenari Energia Ambient'!C$27)*'Escenari Energia Ambient'!C$29,'Escenari Energia Ambient'!C$14)+C30),MIN(MIN('Escenari Energia Ambient'!C$12*'Escenari Energia Ambient'!C$31,'Escenari Energia Ambient'!C$30)*'Escenari Energia Ambient'!C$32,'Escenari Energia Ambient'!C$14+$A30*'Escenari Energia Ambient'!C$13))</f>
        <v>1000</v>
      </c>
      <c r="P30" s="21">
        <f>IF(D30=0,(MIN(MIN('Escenari Energia Ambient'!D$12*'Escenari Energia Ambient'!D$28,'Escenari Energia Ambient'!D$27)*'Escenari Energia Ambient'!D$29,'Escenari Energia Ambient'!D$14)+D30),MIN(MIN('Escenari Energia Ambient'!D$12*'Escenari Energia Ambient'!D$31,'Escenari Energia Ambient'!D$30)*'Escenari Energia Ambient'!D$32,'Escenari Energia Ambient'!D$14+$A30*'Escenari Energia Ambient'!D$13))</f>
        <v>24000</v>
      </c>
      <c r="Q30" s="4">
        <f>N30/('Escenari Energia Ambient'!B$13*$A30*1000+'Escenari Energia Ambient'!B$14)</f>
        <v>4.5303362642092108E-2</v>
      </c>
      <c r="R30" s="4">
        <f>O30/('Escenari Energia Ambient'!C$13*$A30*1000+'Escenari Energia Ambient'!C$14)</f>
        <v>4.427109849876705E-2</v>
      </c>
      <c r="S30" s="80">
        <f>P30/('Escenari Energia Ambient'!D$13*$A30*1000+'Escenari Energia Ambient'!D$14)</f>
        <v>0.32876712328767121</v>
      </c>
    </row>
    <row r="31" spans="1:19">
      <c r="A31" s="63">
        <f t="shared" si="1"/>
        <v>13.5</v>
      </c>
      <c r="B31" s="81">
        <f>IF($A31&lt;1,0,MIN(MIN('Escenari Energia Ambient'!B$12*'Escenari Energia Ambient'!B$18,'Escenari Energia Ambient'!B$17)*'Escenari Energia Ambient'!B$19,$A31*'Escenari Energia Ambient'!B$13*1000))</f>
        <v>560</v>
      </c>
      <c r="C31" s="59">
        <f>IF($A31&lt;0,0,MIN(MIN('Escenari Energia Ambient'!C$12*'Escenari Energia Ambient'!C$18,'Escenari Energia Ambient'!C$17)*'Escenari Energia Ambient'!C$19,$A31*'Escenari Energia Ambient'!C$13*1000))</f>
        <v>1000</v>
      </c>
      <c r="D31" s="59">
        <f>IF($A31&lt;1,0,MIN(MIN('Escenari Energia Ambient'!D$12*'Escenari Energia Ambient'!D$18,'Escenari Energia Ambient'!D$17)*'Escenari Energia Ambient'!D$19,$A31*'Escenari Energia Ambient'!D$13*1000))</f>
        <v>12000</v>
      </c>
      <c r="E31" s="60">
        <f>B31/('Escenari Energia Ambient'!B$13*$A31*1000)</f>
        <v>2.7654320987654323E-2</v>
      </c>
      <c r="F31" s="60">
        <f>C31/('Escenari Energia Ambient'!C$13*$A31*1000)</f>
        <v>6.1728395061728392E-2</v>
      </c>
      <c r="G31" s="61">
        <f>D31/('Escenari Energia Ambient'!D$13*$A31*1000)</f>
        <v>0.88888888888888884</v>
      </c>
      <c r="H31" s="20">
        <f>IF($A31&lt;1,0,MIN(MIN('Escenari Energia Ambient'!B$12*'Escenari Energia Ambient'!B$23,'Escenari Energia Ambient'!B$22)*'Escenari Energia Ambient'!B$24,$A31*'Escenari Energia Ambient'!B$13*1000))</f>
        <v>1400</v>
      </c>
      <c r="I31" s="21">
        <f>IF($A31&lt;0,0,MIN(MIN('Escenari Energia Ambient'!C$12*'Escenari Energia Ambient'!C$23,'Escenari Energia Ambient'!C$22)*'Escenari Energia Ambient'!C$24,$A31*'Escenari Energia Ambient'!C$13*1000))</f>
        <v>1000</v>
      </c>
      <c r="J31" s="21">
        <f>IF($A31&lt;1,0,MIN(MIN('Escenari Energia Ambient'!D$12*'Escenari Energia Ambient'!D$23,'Escenari Energia Ambient'!D$22)*'Escenari Energia Ambient'!D$24,$A31*'Escenari Energia Ambient'!D$13*1000))</f>
        <v>13500</v>
      </c>
      <c r="K31" s="4">
        <f>H31/('Escenari Energia Ambient'!B$13*$A31*1000)</f>
        <v>6.9135802469135796E-2</v>
      </c>
      <c r="L31" s="4">
        <f>I31/('Escenari Energia Ambient'!C$13*$A31*1000)</f>
        <v>6.1728395061728392E-2</v>
      </c>
      <c r="M31" s="17">
        <f>J31/('Escenari Energia Ambient'!D$13*$A31*1000)</f>
        <v>1</v>
      </c>
      <c r="N31" s="20">
        <f>IF(B31=0,(MIN(MIN('Escenari Energia Ambient'!B$12*'Escenari Energia Ambient'!B$28,'Escenari Energia Ambient'!B$27)*'Escenari Energia Ambient'!B$29,'Escenari Energia Ambient'!B$14)+B31),MIN(MIN('Escenari Energia Ambient'!B$12*'Escenari Energia Ambient'!B$31,'Escenari Energia Ambient'!B$30)*'Escenari Energia Ambient'!B$32,'Escenari Energia Ambient'!B$14+$A31*'Escenari Energia Ambient'!B$13))</f>
        <v>1200</v>
      </c>
      <c r="O31" s="21">
        <f>IF(C31=0,(MIN(MIN('Escenari Energia Ambient'!C$12*'Escenari Energia Ambient'!C$28,'Escenari Energia Ambient'!C$27)*'Escenari Energia Ambient'!C$29,'Escenari Energia Ambient'!C$14)+C31),MIN(MIN('Escenari Energia Ambient'!C$12*'Escenari Energia Ambient'!C$31,'Escenari Energia Ambient'!C$30)*'Escenari Energia Ambient'!C$32,'Escenari Energia Ambient'!C$14+$A31*'Escenari Energia Ambient'!C$13))</f>
        <v>1000</v>
      </c>
      <c r="P31" s="21">
        <f>IF(D31=0,(MIN(MIN('Escenari Energia Ambient'!D$12*'Escenari Energia Ambient'!D$28,'Escenari Energia Ambient'!D$27)*'Escenari Energia Ambient'!D$29,'Escenari Energia Ambient'!D$14)+D31),MIN(MIN('Escenari Energia Ambient'!D$12*'Escenari Energia Ambient'!D$31,'Escenari Energia Ambient'!D$30)*'Escenari Energia Ambient'!D$32,'Escenari Energia Ambient'!D$14+$A31*'Escenari Energia Ambient'!D$13))</f>
        <v>24000</v>
      </c>
      <c r="Q31" s="4">
        <f>N31/('Escenari Energia Ambient'!B$13*$A31*1000+'Escenari Energia Ambient'!B$14)</f>
        <v>4.4055936353857281E-2</v>
      </c>
      <c r="R31" s="4">
        <f>O31/('Escenari Energia Ambient'!C$13*$A31*1000+'Escenari Energia Ambient'!C$14)</f>
        <v>4.3125568718437479E-2</v>
      </c>
      <c r="S31" s="80">
        <f>P31/('Escenari Energia Ambient'!D$13*$A31*1000+'Escenari Energia Ambient'!D$14)</f>
        <v>0.32653061224489793</v>
      </c>
    </row>
    <row r="32" spans="1:19">
      <c r="A32" s="63">
        <f t="shared" si="1"/>
        <v>14</v>
      </c>
      <c r="B32" s="81">
        <f>IF($A32&lt;1,0,MIN(MIN('Escenari Energia Ambient'!B$12*'Escenari Energia Ambient'!B$18,'Escenari Energia Ambient'!B$17)*'Escenari Energia Ambient'!B$19,$A32*'Escenari Energia Ambient'!B$13*1000))</f>
        <v>560</v>
      </c>
      <c r="C32" s="59">
        <f>IF($A32&lt;0,0,MIN(MIN('Escenari Energia Ambient'!C$12*'Escenari Energia Ambient'!C$18,'Escenari Energia Ambient'!C$17)*'Escenari Energia Ambient'!C$19,$A32*'Escenari Energia Ambient'!C$13*1000))</f>
        <v>1000</v>
      </c>
      <c r="D32" s="59">
        <f>IF($A32&lt;1,0,MIN(MIN('Escenari Energia Ambient'!D$12*'Escenari Energia Ambient'!D$18,'Escenari Energia Ambient'!D$17)*'Escenari Energia Ambient'!D$19,$A32*'Escenari Energia Ambient'!D$13*1000))</f>
        <v>12000</v>
      </c>
      <c r="E32" s="60">
        <f>B32/('Escenari Energia Ambient'!B$13*$A32*1000)</f>
        <v>2.6666666666666668E-2</v>
      </c>
      <c r="F32" s="60">
        <f>C32/('Escenari Energia Ambient'!C$13*$A32*1000)</f>
        <v>5.9523809523809521E-2</v>
      </c>
      <c r="G32" s="61">
        <f>D32/('Escenari Energia Ambient'!D$13*$A32*1000)</f>
        <v>0.8571428571428571</v>
      </c>
      <c r="H32" s="20">
        <f>IF($A32&lt;1,0,MIN(MIN('Escenari Energia Ambient'!B$12*'Escenari Energia Ambient'!B$23,'Escenari Energia Ambient'!B$22)*'Escenari Energia Ambient'!B$24,$A32*'Escenari Energia Ambient'!B$13*1000))</f>
        <v>1400</v>
      </c>
      <c r="I32" s="21">
        <f>IF($A32&lt;0,0,MIN(MIN('Escenari Energia Ambient'!C$12*'Escenari Energia Ambient'!C$23,'Escenari Energia Ambient'!C$22)*'Escenari Energia Ambient'!C$24,$A32*'Escenari Energia Ambient'!C$13*1000))</f>
        <v>1000</v>
      </c>
      <c r="J32" s="21">
        <f>IF($A32&lt;1,0,MIN(MIN('Escenari Energia Ambient'!D$12*'Escenari Energia Ambient'!D$23,'Escenari Energia Ambient'!D$22)*'Escenari Energia Ambient'!D$24,$A32*'Escenari Energia Ambient'!D$13*1000))</f>
        <v>14000</v>
      </c>
      <c r="K32" s="4">
        <f>H32/('Escenari Energia Ambient'!B$13*$A32*1000)</f>
        <v>6.6666666666666666E-2</v>
      </c>
      <c r="L32" s="4">
        <f>I32/('Escenari Energia Ambient'!C$13*$A32*1000)</f>
        <v>5.9523809523809521E-2</v>
      </c>
      <c r="M32" s="17">
        <f>J32/('Escenari Energia Ambient'!D$13*$A32*1000)</f>
        <v>1</v>
      </c>
      <c r="N32" s="20">
        <f>IF(B32=0,(MIN(MIN('Escenari Energia Ambient'!B$12*'Escenari Energia Ambient'!B$28,'Escenari Energia Ambient'!B$27)*'Escenari Energia Ambient'!B$29,'Escenari Energia Ambient'!B$14)+B32),MIN(MIN('Escenari Energia Ambient'!B$12*'Escenari Energia Ambient'!B$31,'Escenari Energia Ambient'!B$30)*'Escenari Energia Ambient'!B$32,'Escenari Energia Ambient'!B$14+$A32*'Escenari Energia Ambient'!B$13))</f>
        <v>1200</v>
      </c>
      <c r="O32" s="21">
        <f>IF(C32=0,(MIN(MIN('Escenari Energia Ambient'!C$12*'Escenari Energia Ambient'!C$28,'Escenari Energia Ambient'!C$27)*'Escenari Energia Ambient'!C$29,'Escenari Energia Ambient'!C$14)+C32),MIN(MIN('Escenari Energia Ambient'!C$12*'Escenari Energia Ambient'!C$31,'Escenari Energia Ambient'!C$30)*'Escenari Energia Ambient'!C$32,'Escenari Energia Ambient'!C$14+$A32*'Escenari Energia Ambient'!C$13))</f>
        <v>1000</v>
      </c>
      <c r="P32" s="21">
        <f>IF(D32=0,(MIN(MIN('Escenari Energia Ambient'!D$12*'Escenari Energia Ambient'!D$28,'Escenari Energia Ambient'!D$27)*'Escenari Energia Ambient'!D$29,'Escenari Energia Ambient'!D$14)+D32),MIN(MIN('Escenari Energia Ambient'!D$12*'Escenari Energia Ambient'!D$31,'Escenari Energia Ambient'!D$30)*'Escenari Energia Ambient'!D$32,'Escenari Energia Ambient'!D$14+$A32*'Escenari Energia Ambient'!D$13))</f>
        <v>24000</v>
      </c>
      <c r="Q32" s="4">
        <f>N32/('Escenari Energia Ambient'!B$13*$A32*1000+'Escenari Energia Ambient'!B$14)</f>
        <v>4.2875364887219929E-2</v>
      </c>
      <c r="R32" s="4">
        <f>O32/('Escenari Energia Ambient'!C$13*$A32*1000+'Escenari Energia Ambient'!C$14)</f>
        <v>4.2037825635506829E-2</v>
      </c>
      <c r="S32" s="80">
        <f>P32/('Escenari Energia Ambient'!D$13*$A32*1000+'Escenari Energia Ambient'!D$14)</f>
        <v>0.32432432432432434</v>
      </c>
    </row>
    <row r="33" spans="1:19">
      <c r="A33" s="63">
        <f t="shared" si="1"/>
        <v>14.5</v>
      </c>
      <c r="B33" s="81">
        <f>IF($A33&lt;1,0,MIN(MIN('Escenari Energia Ambient'!B$12*'Escenari Energia Ambient'!B$18,'Escenari Energia Ambient'!B$17)*'Escenari Energia Ambient'!B$19,$A33*'Escenari Energia Ambient'!B$13*1000))</f>
        <v>560</v>
      </c>
      <c r="C33" s="59">
        <f>IF($A33&lt;0,0,MIN(MIN('Escenari Energia Ambient'!C$12*'Escenari Energia Ambient'!C$18,'Escenari Energia Ambient'!C$17)*'Escenari Energia Ambient'!C$19,$A33*'Escenari Energia Ambient'!C$13*1000))</f>
        <v>1000</v>
      </c>
      <c r="D33" s="59">
        <f>IF($A33&lt;1,0,MIN(MIN('Escenari Energia Ambient'!D$12*'Escenari Energia Ambient'!D$18,'Escenari Energia Ambient'!D$17)*'Escenari Energia Ambient'!D$19,$A33*'Escenari Energia Ambient'!D$13*1000))</f>
        <v>12000</v>
      </c>
      <c r="E33" s="60">
        <f>B33/('Escenari Energia Ambient'!B$13*$A33*1000)</f>
        <v>2.574712643678161E-2</v>
      </c>
      <c r="F33" s="60">
        <f>C33/('Escenari Energia Ambient'!C$13*$A33*1000)</f>
        <v>5.7471264367816091E-2</v>
      </c>
      <c r="G33" s="61">
        <f>D33/('Escenari Energia Ambient'!D$13*$A33*1000)</f>
        <v>0.82758620689655171</v>
      </c>
      <c r="H33" s="20">
        <f>IF($A33&lt;1,0,MIN(MIN('Escenari Energia Ambient'!B$12*'Escenari Energia Ambient'!B$23,'Escenari Energia Ambient'!B$22)*'Escenari Energia Ambient'!B$24,$A33*'Escenari Energia Ambient'!B$13*1000))</f>
        <v>1400</v>
      </c>
      <c r="I33" s="21">
        <f>IF($A33&lt;0,0,MIN(MIN('Escenari Energia Ambient'!C$12*'Escenari Energia Ambient'!C$23,'Escenari Energia Ambient'!C$22)*'Escenari Energia Ambient'!C$24,$A33*'Escenari Energia Ambient'!C$13*1000))</f>
        <v>1000</v>
      </c>
      <c r="J33" s="21">
        <f>IF($A33&lt;1,0,MIN(MIN('Escenari Energia Ambient'!D$12*'Escenari Energia Ambient'!D$23,'Escenari Energia Ambient'!D$22)*'Escenari Energia Ambient'!D$24,$A33*'Escenari Energia Ambient'!D$13*1000))</f>
        <v>14500</v>
      </c>
      <c r="K33" s="4">
        <f>H33/('Escenari Energia Ambient'!B$13*$A33*1000)</f>
        <v>6.4367816091954022E-2</v>
      </c>
      <c r="L33" s="4">
        <f>I33/('Escenari Energia Ambient'!C$13*$A33*1000)</f>
        <v>5.7471264367816091E-2</v>
      </c>
      <c r="M33" s="17">
        <f>J33/('Escenari Energia Ambient'!D$13*$A33*1000)</f>
        <v>1</v>
      </c>
      <c r="N33" s="20">
        <f>IF(B33=0,(MIN(MIN('Escenari Energia Ambient'!B$12*'Escenari Energia Ambient'!B$28,'Escenari Energia Ambient'!B$27)*'Escenari Energia Ambient'!B$29,'Escenari Energia Ambient'!B$14)+B33),MIN(MIN('Escenari Energia Ambient'!B$12*'Escenari Energia Ambient'!B$31,'Escenari Energia Ambient'!B$30)*'Escenari Energia Ambient'!B$32,'Escenari Energia Ambient'!B$14+$A33*'Escenari Energia Ambient'!B$13))</f>
        <v>1200</v>
      </c>
      <c r="O33" s="21">
        <f>IF(C33=0,(MIN(MIN('Escenari Energia Ambient'!C$12*'Escenari Energia Ambient'!C$28,'Escenari Energia Ambient'!C$27)*'Escenari Energia Ambient'!C$29,'Escenari Energia Ambient'!C$14)+C33),MIN(MIN('Escenari Energia Ambient'!C$12*'Escenari Energia Ambient'!C$31,'Escenari Energia Ambient'!C$30)*'Escenari Energia Ambient'!C$32,'Escenari Energia Ambient'!C$14+$A33*'Escenari Energia Ambient'!C$13))</f>
        <v>1000</v>
      </c>
      <c r="P33" s="21">
        <f>IF(D33=0,(MIN(MIN('Escenari Energia Ambient'!D$12*'Escenari Energia Ambient'!D$28,'Escenari Energia Ambient'!D$27)*'Escenari Energia Ambient'!D$29,'Escenari Energia Ambient'!D$14)+D33),MIN(MIN('Escenari Energia Ambient'!D$12*'Escenari Energia Ambient'!D$31,'Escenari Energia Ambient'!D$30)*'Escenari Energia Ambient'!D$32,'Escenari Energia Ambient'!D$14+$A33*'Escenari Energia Ambient'!D$13))</f>
        <v>24000</v>
      </c>
      <c r="Q33" s="4">
        <f>N33/('Escenari Energia Ambient'!B$13*$A33*1000+'Escenari Energia Ambient'!B$14)</f>
        <v>4.1756413959169188E-2</v>
      </c>
      <c r="R33" s="4">
        <f>O33/('Escenari Energia Ambient'!C$13*$A33*1000+'Escenari Energia Ambient'!C$14)</f>
        <v>4.1003604216810659E-2</v>
      </c>
      <c r="S33" s="80">
        <f>P33/('Escenari Energia Ambient'!D$13*$A33*1000+'Escenari Energia Ambient'!D$14)</f>
        <v>0.32214765100671139</v>
      </c>
    </row>
    <row r="34" spans="1:19">
      <c r="A34" s="63">
        <f t="shared" si="1"/>
        <v>15</v>
      </c>
      <c r="B34" s="81">
        <f>IF($A34&lt;1,0,MIN(MIN('Escenari Energia Ambient'!B$12*'Escenari Energia Ambient'!B$18,'Escenari Energia Ambient'!B$17)*'Escenari Energia Ambient'!B$19,$A34*'Escenari Energia Ambient'!B$13*1000))</f>
        <v>560</v>
      </c>
      <c r="C34" s="59">
        <f>IF($A34&lt;0,0,MIN(MIN('Escenari Energia Ambient'!C$12*'Escenari Energia Ambient'!C$18,'Escenari Energia Ambient'!C$17)*'Escenari Energia Ambient'!C$19,$A34*'Escenari Energia Ambient'!C$13*1000))</f>
        <v>1000</v>
      </c>
      <c r="D34" s="59">
        <f>IF($A34&lt;1,0,MIN(MIN('Escenari Energia Ambient'!D$12*'Escenari Energia Ambient'!D$18,'Escenari Energia Ambient'!D$17)*'Escenari Energia Ambient'!D$19,$A34*'Escenari Energia Ambient'!D$13*1000))</f>
        <v>12000</v>
      </c>
      <c r="E34" s="60">
        <f>B34/('Escenari Energia Ambient'!B$13*$A34*1000)</f>
        <v>2.4888888888888887E-2</v>
      </c>
      <c r="F34" s="60">
        <f>C34/('Escenari Energia Ambient'!C$13*$A34*1000)</f>
        <v>5.5555555555555552E-2</v>
      </c>
      <c r="G34" s="61">
        <f>D34/('Escenari Energia Ambient'!D$13*$A34*1000)</f>
        <v>0.8</v>
      </c>
      <c r="H34" s="20">
        <f>IF($A34&lt;1,0,MIN(MIN('Escenari Energia Ambient'!B$12*'Escenari Energia Ambient'!B$23,'Escenari Energia Ambient'!B$22)*'Escenari Energia Ambient'!B$24,$A34*'Escenari Energia Ambient'!B$13*1000))</f>
        <v>1400</v>
      </c>
      <c r="I34" s="21">
        <f>IF($A34&lt;0,0,MIN(MIN('Escenari Energia Ambient'!C$12*'Escenari Energia Ambient'!C$23,'Escenari Energia Ambient'!C$22)*'Escenari Energia Ambient'!C$24,$A34*'Escenari Energia Ambient'!C$13*1000))</f>
        <v>1000</v>
      </c>
      <c r="J34" s="21">
        <f>IF($A34&lt;1,0,MIN(MIN('Escenari Energia Ambient'!D$12*'Escenari Energia Ambient'!D$23,'Escenari Energia Ambient'!D$22)*'Escenari Energia Ambient'!D$24,$A34*'Escenari Energia Ambient'!D$13*1000))</f>
        <v>15000</v>
      </c>
      <c r="K34" s="4">
        <f>H34/('Escenari Energia Ambient'!B$13*$A34*1000)</f>
        <v>6.222222222222222E-2</v>
      </c>
      <c r="L34" s="4">
        <f>I34/('Escenari Energia Ambient'!C$13*$A34*1000)</f>
        <v>5.5555555555555552E-2</v>
      </c>
      <c r="M34" s="17">
        <f>J34/('Escenari Energia Ambient'!D$13*$A34*1000)</f>
        <v>1</v>
      </c>
      <c r="N34" s="20">
        <f>IF(B34=0,(MIN(MIN('Escenari Energia Ambient'!B$12*'Escenari Energia Ambient'!B$28,'Escenari Energia Ambient'!B$27)*'Escenari Energia Ambient'!B$29,'Escenari Energia Ambient'!B$14)+B34),MIN(MIN('Escenari Energia Ambient'!B$12*'Escenari Energia Ambient'!B$31,'Escenari Energia Ambient'!B$30)*'Escenari Energia Ambient'!B$32,'Escenari Energia Ambient'!B$14+$A34*'Escenari Energia Ambient'!B$13))</f>
        <v>1200</v>
      </c>
      <c r="O34" s="21">
        <f>IF(C34=0,(MIN(MIN('Escenari Energia Ambient'!C$12*'Escenari Energia Ambient'!C$28,'Escenari Energia Ambient'!C$27)*'Escenari Energia Ambient'!C$29,'Escenari Energia Ambient'!C$14)+C34),MIN(MIN('Escenari Energia Ambient'!C$12*'Escenari Energia Ambient'!C$31,'Escenari Energia Ambient'!C$30)*'Escenari Energia Ambient'!C$32,'Escenari Energia Ambient'!C$14+$A34*'Escenari Energia Ambient'!C$13))</f>
        <v>1000</v>
      </c>
      <c r="P34" s="21">
        <f>IF(D34=0,(MIN(MIN('Escenari Energia Ambient'!D$12*'Escenari Energia Ambient'!D$28,'Escenari Energia Ambient'!D$27)*'Escenari Energia Ambient'!D$29,'Escenari Energia Ambient'!D$14)+D34),MIN(MIN('Escenari Energia Ambient'!D$12*'Escenari Energia Ambient'!D$31,'Escenari Energia Ambient'!D$30)*'Escenari Energia Ambient'!D$32,'Escenari Energia Ambient'!D$14+$A34*'Escenari Energia Ambient'!D$13))</f>
        <v>24000</v>
      </c>
      <c r="Q34" s="4">
        <f>N34/('Escenari Energia Ambient'!B$13*$A34*1000+'Escenari Energia Ambient'!B$14)</f>
        <v>4.069438180147246E-2</v>
      </c>
      <c r="R34" s="4">
        <f>O34/('Escenari Energia Ambient'!C$13*$A34*1000+'Escenari Energia Ambient'!C$14)</f>
        <v>4.0019049067356066E-2</v>
      </c>
      <c r="S34" s="80">
        <f>P34/('Escenari Energia Ambient'!D$13*$A34*1000+'Escenari Energia Ambient'!D$14)</f>
        <v>0.32</v>
      </c>
    </row>
    <row r="35" spans="1:19">
      <c r="A35" s="63">
        <f t="shared" si="1"/>
        <v>15.5</v>
      </c>
      <c r="B35" s="81">
        <f>IF($A35&lt;1,0,MIN(MIN('Escenari Energia Ambient'!B$12*'Escenari Energia Ambient'!B$18,'Escenari Energia Ambient'!B$17)*'Escenari Energia Ambient'!B$19,$A35*'Escenari Energia Ambient'!B$13*1000))</f>
        <v>560</v>
      </c>
      <c r="C35" s="59">
        <f>IF($A35&lt;0,0,MIN(MIN('Escenari Energia Ambient'!C$12*'Escenari Energia Ambient'!C$18,'Escenari Energia Ambient'!C$17)*'Escenari Energia Ambient'!C$19,$A35*'Escenari Energia Ambient'!C$13*1000))</f>
        <v>1000</v>
      </c>
      <c r="D35" s="59">
        <f>IF($A35&lt;1,0,MIN(MIN('Escenari Energia Ambient'!D$12*'Escenari Energia Ambient'!D$18,'Escenari Energia Ambient'!D$17)*'Escenari Energia Ambient'!D$19,$A35*'Escenari Energia Ambient'!D$13*1000))</f>
        <v>12000</v>
      </c>
      <c r="E35" s="60">
        <f>B35/('Escenari Energia Ambient'!B$13*$A35*1000)</f>
        <v>2.4086021505376344E-2</v>
      </c>
      <c r="F35" s="60">
        <f>C35/('Escenari Energia Ambient'!C$13*$A35*1000)</f>
        <v>5.3763440860215062E-2</v>
      </c>
      <c r="G35" s="61">
        <f>D35/('Escenari Energia Ambient'!D$13*$A35*1000)</f>
        <v>0.77419354838709675</v>
      </c>
      <c r="H35" s="20">
        <f>IF($A35&lt;1,0,MIN(MIN('Escenari Energia Ambient'!B$12*'Escenari Energia Ambient'!B$23,'Escenari Energia Ambient'!B$22)*'Escenari Energia Ambient'!B$24,$A35*'Escenari Energia Ambient'!B$13*1000))</f>
        <v>1400</v>
      </c>
      <c r="I35" s="21">
        <f>IF($A35&lt;0,0,MIN(MIN('Escenari Energia Ambient'!C$12*'Escenari Energia Ambient'!C$23,'Escenari Energia Ambient'!C$22)*'Escenari Energia Ambient'!C$24,$A35*'Escenari Energia Ambient'!C$13*1000))</f>
        <v>1000</v>
      </c>
      <c r="J35" s="21">
        <f>IF($A35&lt;1,0,MIN(MIN('Escenari Energia Ambient'!D$12*'Escenari Energia Ambient'!D$23,'Escenari Energia Ambient'!D$22)*'Escenari Energia Ambient'!D$24,$A35*'Escenari Energia Ambient'!D$13*1000))</f>
        <v>15500</v>
      </c>
      <c r="K35" s="4">
        <f>H35/('Escenari Energia Ambient'!B$13*$A35*1000)</f>
        <v>6.0215053763440864E-2</v>
      </c>
      <c r="L35" s="4">
        <f>I35/('Escenari Energia Ambient'!C$13*$A35*1000)</f>
        <v>5.3763440860215062E-2</v>
      </c>
      <c r="M35" s="17">
        <f>J35/('Escenari Energia Ambient'!D$13*$A35*1000)</f>
        <v>1</v>
      </c>
      <c r="N35" s="20">
        <f>IF(B35=0,(MIN(MIN('Escenari Energia Ambient'!B$12*'Escenari Energia Ambient'!B$28,'Escenari Energia Ambient'!B$27)*'Escenari Energia Ambient'!B$29,'Escenari Energia Ambient'!B$14)+B35),MIN(MIN('Escenari Energia Ambient'!B$12*'Escenari Energia Ambient'!B$31,'Escenari Energia Ambient'!B$30)*'Escenari Energia Ambient'!B$32,'Escenari Energia Ambient'!B$14+$A35*'Escenari Energia Ambient'!B$13))</f>
        <v>1200</v>
      </c>
      <c r="O35" s="21">
        <f>IF(C35=0,(MIN(MIN('Escenari Energia Ambient'!C$12*'Escenari Energia Ambient'!C$28,'Escenari Energia Ambient'!C$27)*'Escenari Energia Ambient'!C$29,'Escenari Energia Ambient'!C$14)+C35),MIN(MIN('Escenari Energia Ambient'!C$12*'Escenari Energia Ambient'!C$31,'Escenari Energia Ambient'!C$30)*'Escenari Energia Ambient'!C$32,'Escenari Energia Ambient'!C$14+$A35*'Escenari Energia Ambient'!C$13))</f>
        <v>1000</v>
      </c>
      <c r="P35" s="21">
        <f>IF(D35=0,(MIN(MIN('Escenari Energia Ambient'!D$12*'Escenari Energia Ambient'!D$28,'Escenari Energia Ambient'!D$27)*'Escenari Energia Ambient'!D$29,'Escenari Energia Ambient'!D$14)+D35),MIN(MIN('Escenari Energia Ambient'!D$12*'Escenari Energia Ambient'!D$31,'Escenari Energia Ambient'!D$30)*'Escenari Energia Ambient'!D$32,'Escenari Energia Ambient'!D$14+$A35*'Escenari Energia Ambient'!D$13))</f>
        <v>24000</v>
      </c>
      <c r="Q35" s="4">
        <f>N35/('Escenari Energia Ambient'!B$13*$A35*1000+'Escenari Energia Ambient'!B$14)</f>
        <v>3.9685033120467228E-2</v>
      </c>
      <c r="R35" s="4">
        <f>O35/('Escenari Energia Ambient'!C$13*$A35*1000+'Escenari Energia Ambient'!C$14)</f>
        <v>3.9080666403523513E-2</v>
      </c>
      <c r="S35" s="80">
        <f>P35/('Escenari Energia Ambient'!D$13*$A35*1000+'Escenari Energia Ambient'!D$14)</f>
        <v>0.31788079470198677</v>
      </c>
    </row>
    <row r="36" spans="1:19">
      <c r="A36" s="63">
        <f t="shared" si="1"/>
        <v>16</v>
      </c>
      <c r="B36" s="81">
        <f>IF($A36&lt;1,0,MIN(MIN('Escenari Energia Ambient'!B$12*'Escenari Energia Ambient'!B$18,'Escenari Energia Ambient'!B$17)*'Escenari Energia Ambient'!B$19,$A36*'Escenari Energia Ambient'!B$13*1000))</f>
        <v>560</v>
      </c>
      <c r="C36" s="59">
        <f>IF($A36&lt;0,0,MIN(MIN('Escenari Energia Ambient'!C$12*'Escenari Energia Ambient'!C$18,'Escenari Energia Ambient'!C$17)*'Escenari Energia Ambient'!C$19,$A36*'Escenari Energia Ambient'!C$13*1000))</f>
        <v>1000</v>
      </c>
      <c r="D36" s="59">
        <f>IF($A36&lt;1,0,MIN(MIN('Escenari Energia Ambient'!D$12*'Escenari Energia Ambient'!D$18,'Escenari Energia Ambient'!D$17)*'Escenari Energia Ambient'!D$19,$A36*'Escenari Energia Ambient'!D$13*1000))</f>
        <v>12000</v>
      </c>
      <c r="E36" s="60">
        <f>B36/('Escenari Energia Ambient'!B$13*$A36*1000)</f>
        <v>2.3333333333333334E-2</v>
      </c>
      <c r="F36" s="60">
        <f>C36/('Escenari Energia Ambient'!C$13*$A36*1000)</f>
        <v>5.2083333333333336E-2</v>
      </c>
      <c r="G36" s="61">
        <f>D36/('Escenari Energia Ambient'!D$13*$A36*1000)</f>
        <v>0.75</v>
      </c>
      <c r="H36" s="20">
        <f>IF($A36&lt;1,0,MIN(MIN('Escenari Energia Ambient'!B$12*'Escenari Energia Ambient'!B$23,'Escenari Energia Ambient'!B$22)*'Escenari Energia Ambient'!B$24,$A36*'Escenari Energia Ambient'!B$13*1000))</f>
        <v>1400</v>
      </c>
      <c r="I36" s="21">
        <f>IF($A36&lt;0,0,MIN(MIN('Escenari Energia Ambient'!C$12*'Escenari Energia Ambient'!C$23,'Escenari Energia Ambient'!C$22)*'Escenari Energia Ambient'!C$24,$A36*'Escenari Energia Ambient'!C$13*1000))</f>
        <v>1000</v>
      </c>
      <c r="J36" s="21">
        <f>IF($A36&lt;1,0,MIN(MIN('Escenari Energia Ambient'!D$12*'Escenari Energia Ambient'!D$23,'Escenari Energia Ambient'!D$22)*'Escenari Energia Ambient'!D$24,$A36*'Escenari Energia Ambient'!D$13*1000))</f>
        <v>16000</v>
      </c>
      <c r="K36" s="4">
        <f>H36/('Escenari Energia Ambient'!B$13*$A36*1000)</f>
        <v>5.8333333333333334E-2</v>
      </c>
      <c r="L36" s="4">
        <f>I36/('Escenari Energia Ambient'!C$13*$A36*1000)</f>
        <v>5.2083333333333336E-2</v>
      </c>
      <c r="M36" s="17">
        <f>J36/('Escenari Energia Ambient'!D$13*$A36*1000)</f>
        <v>1</v>
      </c>
      <c r="N36" s="20">
        <f>IF(B36=0,(MIN(MIN('Escenari Energia Ambient'!B$12*'Escenari Energia Ambient'!B$28,'Escenari Energia Ambient'!B$27)*'Escenari Energia Ambient'!B$29,'Escenari Energia Ambient'!B$14)+B36),MIN(MIN('Escenari Energia Ambient'!B$12*'Escenari Energia Ambient'!B$31,'Escenari Energia Ambient'!B$30)*'Escenari Energia Ambient'!B$32,'Escenari Energia Ambient'!B$14+$A36*'Escenari Energia Ambient'!B$13))</f>
        <v>1200</v>
      </c>
      <c r="O36" s="21">
        <f>IF(C36=0,(MIN(MIN('Escenari Energia Ambient'!C$12*'Escenari Energia Ambient'!C$28,'Escenari Energia Ambient'!C$27)*'Escenari Energia Ambient'!C$29,'Escenari Energia Ambient'!C$14)+C36),MIN(MIN('Escenari Energia Ambient'!C$12*'Escenari Energia Ambient'!C$31,'Escenari Energia Ambient'!C$30)*'Escenari Energia Ambient'!C$32,'Escenari Energia Ambient'!C$14+$A36*'Escenari Energia Ambient'!C$13))</f>
        <v>1000</v>
      </c>
      <c r="P36" s="21">
        <f>IF(D36=0,(MIN(MIN('Escenari Energia Ambient'!D$12*'Escenari Energia Ambient'!D$28,'Escenari Energia Ambient'!D$27)*'Escenari Energia Ambient'!D$29,'Escenari Energia Ambient'!D$14)+D36),MIN(MIN('Escenari Energia Ambient'!D$12*'Escenari Energia Ambient'!D$31,'Escenari Energia Ambient'!D$30)*'Escenari Energia Ambient'!D$32,'Escenari Energia Ambient'!D$14+$A36*'Escenari Energia Ambient'!D$13))</f>
        <v>24000</v>
      </c>
      <c r="Q36" s="4">
        <f>N36/('Escenari Energia Ambient'!B$13*$A36*1000+'Escenari Energia Ambient'!B$14)</f>
        <v>3.8724542647016115E-2</v>
      </c>
      <c r="R36" s="4">
        <f>O36/('Escenari Energia Ambient'!C$13*$A36*1000+'Escenari Energia Ambient'!C$14)</f>
        <v>3.8185282628369378E-2</v>
      </c>
      <c r="S36" s="80">
        <f>P36/('Escenari Energia Ambient'!D$13*$A36*1000+'Escenari Energia Ambient'!D$14)</f>
        <v>0.31578947368421051</v>
      </c>
    </row>
    <row r="37" spans="1:19">
      <c r="A37" s="63">
        <f t="shared" si="1"/>
        <v>16.5</v>
      </c>
      <c r="B37" s="81">
        <f>IF($A37&lt;1,0,MIN(MIN('Escenari Energia Ambient'!B$12*'Escenari Energia Ambient'!B$18,'Escenari Energia Ambient'!B$17)*'Escenari Energia Ambient'!B$19,$A37*'Escenari Energia Ambient'!B$13*1000))</f>
        <v>560</v>
      </c>
      <c r="C37" s="59">
        <f>IF($A37&lt;0,0,MIN(MIN('Escenari Energia Ambient'!C$12*'Escenari Energia Ambient'!C$18,'Escenari Energia Ambient'!C$17)*'Escenari Energia Ambient'!C$19,$A37*'Escenari Energia Ambient'!C$13*1000))</f>
        <v>1000</v>
      </c>
      <c r="D37" s="59">
        <f>IF($A37&lt;1,0,MIN(MIN('Escenari Energia Ambient'!D$12*'Escenari Energia Ambient'!D$18,'Escenari Energia Ambient'!D$17)*'Escenari Energia Ambient'!D$19,$A37*'Escenari Energia Ambient'!D$13*1000))</f>
        <v>12000</v>
      </c>
      <c r="E37" s="60">
        <f>B37/('Escenari Energia Ambient'!B$13*$A37*1000)</f>
        <v>2.2626262626262626E-2</v>
      </c>
      <c r="F37" s="60">
        <f>C37/('Escenari Energia Ambient'!C$13*$A37*1000)</f>
        <v>5.0505050505050504E-2</v>
      </c>
      <c r="G37" s="61">
        <f>D37/('Escenari Energia Ambient'!D$13*$A37*1000)</f>
        <v>0.72727272727272729</v>
      </c>
      <c r="H37" s="20">
        <f>IF($A37&lt;1,0,MIN(MIN('Escenari Energia Ambient'!B$12*'Escenari Energia Ambient'!B$23,'Escenari Energia Ambient'!B$22)*'Escenari Energia Ambient'!B$24,$A37*'Escenari Energia Ambient'!B$13*1000))</f>
        <v>1400</v>
      </c>
      <c r="I37" s="21">
        <f>IF($A37&lt;0,0,MIN(MIN('Escenari Energia Ambient'!C$12*'Escenari Energia Ambient'!C$23,'Escenari Energia Ambient'!C$22)*'Escenari Energia Ambient'!C$24,$A37*'Escenari Energia Ambient'!C$13*1000))</f>
        <v>1000</v>
      </c>
      <c r="J37" s="21">
        <f>IF($A37&lt;1,0,MIN(MIN('Escenari Energia Ambient'!D$12*'Escenari Energia Ambient'!D$23,'Escenari Energia Ambient'!D$22)*'Escenari Energia Ambient'!D$24,$A37*'Escenari Energia Ambient'!D$13*1000))</f>
        <v>16500</v>
      </c>
      <c r="K37" s="4">
        <f>H37/('Escenari Energia Ambient'!B$13*$A37*1000)</f>
        <v>5.6565656565656569E-2</v>
      </c>
      <c r="L37" s="4">
        <f>I37/('Escenari Energia Ambient'!C$13*$A37*1000)</f>
        <v>5.0505050505050504E-2</v>
      </c>
      <c r="M37" s="17">
        <f>J37/('Escenari Energia Ambient'!D$13*$A37*1000)</f>
        <v>1</v>
      </c>
      <c r="N37" s="20">
        <f>IF(B37=0,(MIN(MIN('Escenari Energia Ambient'!B$12*'Escenari Energia Ambient'!B$28,'Escenari Energia Ambient'!B$27)*'Escenari Energia Ambient'!B$29,'Escenari Energia Ambient'!B$14)+B37),MIN(MIN('Escenari Energia Ambient'!B$12*'Escenari Energia Ambient'!B$31,'Escenari Energia Ambient'!B$30)*'Escenari Energia Ambient'!B$32,'Escenari Energia Ambient'!B$14+$A37*'Escenari Energia Ambient'!B$13))</f>
        <v>1200</v>
      </c>
      <c r="O37" s="21">
        <f>IF(C37=0,(MIN(MIN('Escenari Energia Ambient'!C$12*'Escenari Energia Ambient'!C$28,'Escenari Energia Ambient'!C$27)*'Escenari Energia Ambient'!C$29,'Escenari Energia Ambient'!C$14)+C37),MIN(MIN('Escenari Energia Ambient'!C$12*'Escenari Energia Ambient'!C$31,'Escenari Energia Ambient'!C$30)*'Escenari Energia Ambient'!C$32,'Escenari Energia Ambient'!C$14+$A37*'Escenari Energia Ambient'!C$13))</f>
        <v>1000</v>
      </c>
      <c r="P37" s="21">
        <f>IF(D37=0,(MIN(MIN('Escenari Energia Ambient'!D$12*'Escenari Energia Ambient'!D$28,'Escenari Energia Ambient'!D$27)*'Escenari Energia Ambient'!D$29,'Escenari Energia Ambient'!D$14)+D37),MIN(MIN('Escenari Energia Ambient'!D$12*'Escenari Energia Ambient'!D$31,'Escenari Energia Ambient'!D$30)*'Escenari Energia Ambient'!D$32,'Escenari Energia Ambient'!D$14+$A37*'Escenari Energia Ambient'!D$13))</f>
        <v>24000</v>
      </c>
      <c r="Q37" s="4">
        <f>N37/('Escenari Energia Ambient'!B$13*$A37*1000+'Escenari Energia Ambient'!B$14)</f>
        <v>3.7809446690255565E-2</v>
      </c>
      <c r="R37" s="4">
        <f>O37/('Escenari Energia Ambient'!C$13*$A37*1000+'Escenari Energia Ambient'!C$14)</f>
        <v>3.7330008473911928E-2</v>
      </c>
      <c r="S37" s="80">
        <f>P37/('Escenari Energia Ambient'!D$13*$A37*1000+'Escenari Energia Ambient'!D$14)</f>
        <v>0.31372549019607843</v>
      </c>
    </row>
    <row r="38" spans="1:19">
      <c r="A38" s="63">
        <f t="shared" si="1"/>
        <v>17</v>
      </c>
      <c r="B38" s="81">
        <f>IF($A38&lt;1,0,MIN(MIN('Escenari Energia Ambient'!B$12*'Escenari Energia Ambient'!B$18,'Escenari Energia Ambient'!B$17)*'Escenari Energia Ambient'!B$19,$A38*'Escenari Energia Ambient'!B$13*1000))</f>
        <v>560</v>
      </c>
      <c r="C38" s="59">
        <f>IF($A38&lt;0,0,MIN(MIN('Escenari Energia Ambient'!C$12*'Escenari Energia Ambient'!C$18,'Escenari Energia Ambient'!C$17)*'Escenari Energia Ambient'!C$19,$A38*'Escenari Energia Ambient'!C$13*1000))</f>
        <v>1000</v>
      </c>
      <c r="D38" s="59">
        <f>IF($A38&lt;1,0,MIN(MIN('Escenari Energia Ambient'!D$12*'Escenari Energia Ambient'!D$18,'Escenari Energia Ambient'!D$17)*'Escenari Energia Ambient'!D$19,$A38*'Escenari Energia Ambient'!D$13*1000))</f>
        <v>12000</v>
      </c>
      <c r="E38" s="60">
        <f>B38/('Escenari Energia Ambient'!B$13*$A38*1000)</f>
        <v>2.1960784313725491E-2</v>
      </c>
      <c r="F38" s="60">
        <f>C38/('Escenari Energia Ambient'!C$13*$A38*1000)</f>
        <v>4.9019607843137254E-2</v>
      </c>
      <c r="G38" s="61">
        <f>D38/('Escenari Energia Ambient'!D$13*$A38*1000)</f>
        <v>0.70588235294117652</v>
      </c>
      <c r="H38" s="20">
        <f>IF($A38&lt;1,0,MIN(MIN('Escenari Energia Ambient'!B$12*'Escenari Energia Ambient'!B$23,'Escenari Energia Ambient'!B$22)*'Escenari Energia Ambient'!B$24,$A38*'Escenari Energia Ambient'!B$13*1000))</f>
        <v>1400</v>
      </c>
      <c r="I38" s="21">
        <f>IF($A38&lt;0,0,MIN(MIN('Escenari Energia Ambient'!C$12*'Escenari Energia Ambient'!C$23,'Escenari Energia Ambient'!C$22)*'Escenari Energia Ambient'!C$24,$A38*'Escenari Energia Ambient'!C$13*1000))</f>
        <v>1000</v>
      </c>
      <c r="J38" s="21">
        <f>IF($A38&lt;1,0,MIN(MIN('Escenari Energia Ambient'!D$12*'Escenari Energia Ambient'!D$23,'Escenari Energia Ambient'!D$22)*'Escenari Energia Ambient'!D$24,$A38*'Escenari Energia Ambient'!D$13*1000))</f>
        <v>17000</v>
      </c>
      <c r="K38" s="4">
        <f>H38/('Escenari Energia Ambient'!B$13*$A38*1000)</f>
        <v>5.4901960784313725E-2</v>
      </c>
      <c r="L38" s="4">
        <f>I38/('Escenari Energia Ambient'!C$13*$A38*1000)</f>
        <v>4.9019607843137254E-2</v>
      </c>
      <c r="M38" s="17">
        <f>J38/('Escenari Energia Ambient'!D$13*$A38*1000)</f>
        <v>1</v>
      </c>
      <c r="N38" s="20">
        <f>IF(B38=0,(MIN(MIN('Escenari Energia Ambient'!B$12*'Escenari Energia Ambient'!B$28,'Escenari Energia Ambient'!B$27)*'Escenari Energia Ambient'!B$29,'Escenari Energia Ambient'!B$14)+B38),MIN(MIN('Escenari Energia Ambient'!B$12*'Escenari Energia Ambient'!B$31,'Escenari Energia Ambient'!B$30)*'Escenari Energia Ambient'!B$32,'Escenari Energia Ambient'!B$14+$A38*'Escenari Energia Ambient'!B$13))</f>
        <v>1200</v>
      </c>
      <c r="O38" s="21">
        <f>IF(C38=0,(MIN(MIN('Escenari Energia Ambient'!C$12*'Escenari Energia Ambient'!C$28,'Escenari Energia Ambient'!C$27)*'Escenari Energia Ambient'!C$29,'Escenari Energia Ambient'!C$14)+C38),MIN(MIN('Escenari Energia Ambient'!C$12*'Escenari Energia Ambient'!C$31,'Escenari Energia Ambient'!C$30)*'Escenari Energia Ambient'!C$32,'Escenari Energia Ambient'!C$14+$A38*'Escenari Energia Ambient'!C$13))</f>
        <v>1000</v>
      </c>
      <c r="P38" s="21">
        <f>IF(D38=0,(MIN(MIN('Escenari Energia Ambient'!D$12*'Escenari Energia Ambient'!D$28,'Escenari Energia Ambient'!D$27)*'Escenari Energia Ambient'!D$29,'Escenari Energia Ambient'!D$14)+D38),MIN(MIN('Escenari Energia Ambient'!D$12*'Escenari Energia Ambient'!D$31,'Escenari Energia Ambient'!D$30)*'Escenari Energia Ambient'!D$32,'Escenari Energia Ambient'!D$14+$A38*'Escenari Energia Ambient'!D$13))</f>
        <v>24000</v>
      </c>
      <c r="Q38" s="4">
        <f>N38/('Escenari Energia Ambient'!B$13*$A38*1000+'Escenari Energia Ambient'!B$14)</f>
        <v>3.6936601401744026E-2</v>
      </c>
      <c r="R38" s="4">
        <f>O38/('Escenari Energia Ambient'!C$13*$A38*1000+'Escenari Energia Ambient'!C$14)</f>
        <v>3.6512207856696892E-2</v>
      </c>
      <c r="S38" s="80">
        <f>P38/('Escenari Energia Ambient'!D$13*$A38*1000+'Escenari Energia Ambient'!D$14)</f>
        <v>0.31168831168831168</v>
      </c>
    </row>
    <row r="39" spans="1:19">
      <c r="A39" s="63">
        <f t="shared" si="1"/>
        <v>17.5</v>
      </c>
      <c r="B39" s="81">
        <f>IF($A39&lt;1,0,MIN(MIN('Escenari Energia Ambient'!B$12*'Escenari Energia Ambient'!B$18,'Escenari Energia Ambient'!B$17)*'Escenari Energia Ambient'!B$19,$A39*'Escenari Energia Ambient'!B$13*1000))</f>
        <v>560</v>
      </c>
      <c r="C39" s="59">
        <f>IF($A39&lt;0,0,MIN(MIN('Escenari Energia Ambient'!C$12*'Escenari Energia Ambient'!C$18,'Escenari Energia Ambient'!C$17)*'Escenari Energia Ambient'!C$19,$A39*'Escenari Energia Ambient'!C$13*1000))</f>
        <v>1000</v>
      </c>
      <c r="D39" s="59">
        <f>IF($A39&lt;1,0,MIN(MIN('Escenari Energia Ambient'!D$12*'Escenari Energia Ambient'!D$18,'Escenari Energia Ambient'!D$17)*'Escenari Energia Ambient'!D$19,$A39*'Escenari Energia Ambient'!D$13*1000))</f>
        <v>12000</v>
      </c>
      <c r="E39" s="60">
        <f>B39/('Escenari Energia Ambient'!B$13*$A39*1000)</f>
        <v>2.1333333333333333E-2</v>
      </c>
      <c r="F39" s="60">
        <f>C39/('Escenari Energia Ambient'!C$13*$A39*1000)</f>
        <v>4.7619047619047616E-2</v>
      </c>
      <c r="G39" s="61">
        <f>D39/('Escenari Energia Ambient'!D$13*$A39*1000)</f>
        <v>0.68571428571428572</v>
      </c>
      <c r="H39" s="20">
        <f>IF($A39&lt;1,0,MIN(MIN('Escenari Energia Ambient'!B$12*'Escenari Energia Ambient'!B$23,'Escenari Energia Ambient'!B$22)*'Escenari Energia Ambient'!B$24,$A39*'Escenari Energia Ambient'!B$13*1000))</f>
        <v>1400</v>
      </c>
      <c r="I39" s="21">
        <f>IF($A39&lt;0,0,MIN(MIN('Escenari Energia Ambient'!C$12*'Escenari Energia Ambient'!C$23,'Escenari Energia Ambient'!C$22)*'Escenari Energia Ambient'!C$24,$A39*'Escenari Energia Ambient'!C$13*1000))</f>
        <v>1000</v>
      </c>
      <c r="J39" s="21">
        <f>IF($A39&lt;1,0,MIN(MIN('Escenari Energia Ambient'!D$12*'Escenari Energia Ambient'!D$23,'Escenari Energia Ambient'!D$22)*'Escenari Energia Ambient'!D$24,$A39*'Escenari Energia Ambient'!D$13*1000))</f>
        <v>17500</v>
      </c>
      <c r="K39" s="4">
        <f>H39/('Escenari Energia Ambient'!B$13*$A39*1000)</f>
        <v>5.3333333333333337E-2</v>
      </c>
      <c r="L39" s="4">
        <f>I39/('Escenari Energia Ambient'!C$13*$A39*1000)</f>
        <v>4.7619047619047616E-2</v>
      </c>
      <c r="M39" s="17">
        <f>J39/('Escenari Energia Ambient'!D$13*$A39*1000)</f>
        <v>1</v>
      </c>
      <c r="N39" s="20">
        <f>IF(B39=0,(MIN(MIN('Escenari Energia Ambient'!B$12*'Escenari Energia Ambient'!B$28,'Escenari Energia Ambient'!B$27)*'Escenari Energia Ambient'!B$29,'Escenari Energia Ambient'!B$14)+B39),MIN(MIN('Escenari Energia Ambient'!B$12*'Escenari Energia Ambient'!B$31,'Escenari Energia Ambient'!B$30)*'Escenari Energia Ambient'!B$32,'Escenari Energia Ambient'!B$14+$A39*'Escenari Energia Ambient'!B$13))</f>
        <v>1200</v>
      </c>
      <c r="O39" s="21">
        <f>IF(C39=0,(MIN(MIN('Escenari Energia Ambient'!C$12*'Escenari Energia Ambient'!C$28,'Escenari Energia Ambient'!C$27)*'Escenari Energia Ambient'!C$29,'Escenari Energia Ambient'!C$14)+C39),MIN(MIN('Escenari Energia Ambient'!C$12*'Escenari Energia Ambient'!C$31,'Escenari Energia Ambient'!C$30)*'Escenari Energia Ambient'!C$32,'Escenari Energia Ambient'!C$14+$A39*'Escenari Energia Ambient'!C$13))</f>
        <v>1000</v>
      </c>
      <c r="P39" s="21">
        <f>IF(D39=0,(MIN(MIN('Escenari Energia Ambient'!D$12*'Escenari Energia Ambient'!D$28,'Escenari Energia Ambient'!D$27)*'Escenari Energia Ambient'!D$29,'Escenari Energia Ambient'!D$14)+D39),MIN(MIN('Escenari Energia Ambient'!D$12*'Escenari Energia Ambient'!D$31,'Escenari Energia Ambient'!D$30)*'Escenari Energia Ambient'!D$32,'Escenari Energia Ambient'!D$14+$A39*'Escenari Energia Ambient'!D$13))</f>
        <v>24000</v>
      </c>
      <c r="Q39" s="4">
        <f>N39/('Escenari Energia Ambient'!B$13*$A39*1000+'Escenari Energia Ambient'!B$14)</f>
        <v>3.6103146690093596E-2</v>
      </c>
      <c r="R39" s="4">
        <f>O39/('Escenari Energia Ambient'!C$13*$A39*1000+'Escenari Energia Ambient'!C$14)</f>
        <v>3.5729470739349942E-2</v>
      </c>
      <c r="S39" s="80">
        <f>P39/('Escenari Energia Ambient'!D$13*$A39*1000+'Escenari Energia Ambient'!D$14)</f>
        <v>0.30967741935483872</v>
      </c>
    </row>
    <row r="40" spans="1:19">
      <c r="A40" s="63">
        <f t="shared" si="1"/>
        <v>18</v>
      </c>
      <c r="B40" s="81">
        <f>IF($A40&lt;1,0,MIN(MIN('Escenari Energia Ambient'!B$12*'Escenari Energia Ambient'!B$18,'Escenari Energia Ambient'!B$17)*'Escenari Energia Ambient'!B$19,$A40*'Escenari Energia Ambient'!B$13*1000))</f>
        <v>560</v>
      </c>
      <c r="C40" s="59">
        <f>IF($A40&lt;0,0,MIN(MIN('Escenari Energia Ambient'!C$12*'Escenari Energia Ambient'!C$18,'Escenari Energia Ambient'!C$17)*'Escenari Energia Ambient'!C$19,$A40*'Escenari Energia Ambient'!C$13*1000))</f>
        <v>1000</v>
      </c>
      <c r="D40" s="59">
        <f>IF($A40&lt;1,0,MIN(MIN('Escenari Energia Ambient'!D$12*'Escenari Energia Ambient'!D$18,'Escenari Energia Ambient'!D$17)*'Escenari Energia Ambient'!D$19,$A40*'Escenari Energia Ambient'!D$13*1000))</f>
        <v>12000</v>
      </c>
      <c r="E40" s="60">
        <f>B40/('Escenari Energia Ambient'!B$13*$A40*1000)</f>
        <v>2.074074074074074E-2</v>
      </c>
      <c r="F40" s="60">
        <f>C40/('Escenari Energia Ambient'!C$13*$A40*1000)</f>
        <v>4.6296296296296301E-2</v>
      </c>
      <c r="G40" s="61">
        <f>D40/('Escenari Energia Ambient'!D$13*$A40*1000)</f>
        <v>0.66666666666666663</v>
      </c>
      <c r="H40" s="20">
        <f>IF($A40&lt;1,0,MIN(MIN('Escenari Energia Ambient'!B$12*'Escenari Energia Ambient'!B$23,'Escenari Energia Ambient'!B$22)*'Escenari Energia Ambient'!B$24,$A40*'Escenari Energia Ambient'!B$13*1000))</f>
        <v>1400</v>
      </c>
      <c r="I40" s="21">
        <f>IF($A40&lt;0,0,MIN(MIN('Escenari Energia Ambient'!C$12*'Escenari Energia Ambient'!C$23,'Escenari Energia Ambient'!C$22)*'Escenari Energia Ambient'!C$24,$A40*'Escenari Energia Ambient'!C$13*1000))</f>
        <v>1000</v>
      </c>
      <c r="J40" s="21">
        <f>IF($A40&lt;1,0,MIN(MIN('Escenari Energia Ambient'!D$12*'Escenari Energia Ambient'!D$23,'Escenari Energia Ambient'!D$22)*'Escenari Energia Ambient'!D$24,$A40*'Escenari Energia Ambient'!D$13*1000))</f>
        <v>18000</v>
      </c>
      <c r="K40" s="4">
        <f>H40/('Escenari Energia Ambient'!B$13*$A40*1000)</f>
        <v>5.185185185185185E-2</v>
      </c>
      <c r="L40" s="4">
        <f>I40/('Escenari Energia Ambient'!C$13*$A40*1000)</f>
        <v>4.6296296296296301E-2</v>
      </c>
      <c r="M40" s="17">
        <f>J40/('Escenari Energia Ambient'!D$13*$A40*1000)</f>
        <v>1</v>
      </c>
      <c r="N40" s="20">
        <f>IF(B40=0,(MIN(MIN('Escenari Energia Ambient'!B$12*'Escenari Energia Ambient'!B$28,'Escenari Energia Ambient'!B$27)*'Escenari Energia Ambient'!B$29,'Escenari Energia Ambient'!B$14)+B40),MIN(MIN('Escenari Energia Ambient'!B$12*'Escenari Energia Ambient'!B$31,'Escenari Energia Ambient'!B$30)*'Escenari Energia Ambient'!B$32,'Escenari Energia Ambient'!B$14+$A40*'Escenari Energia Ambient'!B$13))</f>
        <v>1200</v>
      </c>
      <c r="O40" s="21">
        <f>IF(C40=0,(MIN(MIN('Escenari Energia Ambient'!C$12*'Escenari Energia Ambient'!C$28,'Escenari Energia Ambient'!C$27)*'Escenari Energia Ambient'!C$29,'Escenari Energia Ambient'!C$14)+C40),MIN(MIN('Escenari Energia Ambient'!C$12*'Escenari Energia Ambient'!C$31,'Escenari Energia Ambient'!C$30)*'Escenari Energia Ambient'!C$32,'Escenari Energia Ambient'!C$14+$A40*'Escenari Energia Ambient'!C$13))</f>
        <v>1000</v>
      </c>
      <c r="P40" s="21">
        <f>IF(D40=0,(MIN(MIN('Escenari Energia Ambient'!D$12*'Escenari Energia Ambient'!D$28,'Escenari Energia Ambient'!D$27)*'Escenari Energia Ambient'!D$29,'Escenari Energia Ambient'!D$14)+D40),MIN(MIN('Escenari Energia Ambient'!D$12*'Escenari Energia Ambient'!D$31,'Escenari Energia Ambient'!D$30)*'Escenari Energia Ambient'!D$32,'Escenari Energia Ambient'!D$14+$A40*'Escenari Energia Ambient'!D$13))</f>
        <v>24000</v>
      </c>
      <c r="Q40" s="4">
        <f>N40/('Escenari Energia Ambient'!B$13*$A40*1000+'Escenari Energia Ambient'!B$14)</f>
        <v>3.5306474913278471E-2</v>
      </c>
      <c r="R40" s="4">
        <f>O40/('Escenari Energia Ambient'!C$13*$A40*1000+'Escenari Energia Ambient'!C$14)</f>
        <v>3.4979589409579515E-2</v>
      </c>
      <c r="S40" s="80">
        <f>P40/('Escenari Energia Ambient'!D$13*$A40*1000+'Escenari Energia Ambient'!D$14)</f>
        <v>0.30769230769230771</v>
      </c>
    </row>
    <row r="41" spans="1:19">
      <c r="A41" s="63">
        <f t="shared" si="1"/>
        <v>18.5</v>
      </c>
      <c r="B41" s="81">
        <f>IF($A41&lt;1,0,MIN(MIN('Escenari Energia Ambient'!B$12*'Escenari Energia Ambient'!B$18,'Escenari Energia Ambient'!B$17)*'Escenari Energia Ambient'!B$19,$A41*'Escenari Energia Ambient'!B$13*1000))</f>
        <v>560</v>
      </c>
      <c r="C41" s="59">
        <f>IF($A41&lt;0,0,MIN(MIN('Escenari Energia Ambient'!C$12*'Escenari Energia Ambient'!C$18,'Escenari Energia Ambient'!C$17)*'Escenari Energia Ambient'!C$19,$A41*'Escenari Energia Ambient'!C$13*1000))</f>
        <v>1000</v>
      </c>
      <c r="D41" s="59">
        <f>IF($A41&lt;1,0,MIN(MIN('Escenari Energia Ambient'!D$12*'Escenari Energia Ambient'!D$18,'Escenari Energia Ambient'!D$17)*'Escenari Energia Ambient'!D$19,$A41*'Escenari Energia Ambient'!D$13*1000))</f>
        <v>12000</v>
      </c>
      <c r="E41" s="60">
        <f>B41/('Escenari Energia Ambient'!B$13*$A41*1000)</f>
        <v>2.0180180180180179E-2</v>
      </c>
      <c r="F41" s="60">
        <f>C41/('Escenari Energia Ambient'!C$13*$A41*1000)</f>
        <v>4.5045045045045043E-2</v>
      </c>
      <c r="G41" s="61">
        <f>D41/('Escenari Energia Ambient'!D$13*$A41*1000)</f>
        <v>0.64864864864864868</v>
      </c>
      <c r="H41" s="20">
        <f>IF($A41&lt;1,0,MIN(MIN('Escenari Energia Ambient'!B$12*'Escenari Energia Ambient'!B$23,'Escenari Energia Ambient'!B$22)*'Escenari Energia Ambient'!B$24,$A41*'Escenari Energia Ambient'!B$13*1000))</f>
        <v>1400</v>
      </c>
      <c r="I41" s="21">
        <f>IF($A41&lt;0,0,MIN(MIN('Escenari Energia Ambient'!C$12*'Escenari Energia Ambient'!C$23,'Escenari Energia Ambient'!C$22)*'Escenari Energia Ambient'!C$24,$A41*'Escenari Energia Ambient'!C$13*1000))</f>
        <v>1000</v>
      </c>
      <c r="J41" s="21">
        <f>IF($A41&lt;1,0,MIN(MIN('Escenari Energia Ambient'!D$12*'Escenari Energia Ambient'!D$23,'Escenari Energia Ambient'!D$22)*'Escenari Energia Ambient'!D$24,$A41*'Escenari Energia Ambient'!D$13*1000))</f>
        <v>18500</v>
      </c>
      <c r="K41" s="4">
        <f>H41/('Escenari Energia Ambient'!B$13*$A41*1000)</f>
        <v>5.0450450450450449E-2</v>
      </c>
      <c r="L41" s="4">
        <f>I41/('Escenari Energia Ambient'!C$13*$A41*1000)</f>
        <v>4.5045045045045043E-2</v>
      </c>
      <c r="M41" s="17">
        <f>J41/('Escenari Energia Ambient'!D$13*$A41*1000)</f>
        <v>1</v>
      </c>
      <c r="N41" s="20">
        <f>IF(B41=0,(MIN(MIN('Escenari Energia Ambient'!B$12*'Escenari Energia Ambient'!B$28,'Escenari Energia Ambient'!B$27)*'Escenari Energia Ambient'!B$29,'Escenari Energia Ambient'!B$14)+B41),MIN(MIN('Escenari Energia Ambient'!B$12*'Escenari Energia Ambient'!B$31,'Escenari Energia Ambient'!B$30)*'Escenari Energia Ambient'!B$32,'Escenari Energia Ambient'!B$14+$A41*'Escenari Energia Ambient'!B$13))</f>
        <v>1200</v>
      </c>
      <c r="O41" s="21">
        <f>IF(C41=0,(MIN(MIN('Escenari Energia Ambient'!C$12*'Escenari Energia Ambient'!C$28,'Escenari Energia Ambient'!C$27)*'Escenari Energia Ambient'!C$29,'Escenari Energia Ambient'!C$14)+C41),MIN(MIN('Escenari Energia Ambient'!C$12*'Escenari Energia Ambient'!C$31,'Escenari Energia Ambient'!C$30)*'Escenari Energia Ambient'!C$32,'Escenari Energia Ambient'!C$14+$A41*'Escenari Energia Ambient'!C$13))</f>
        <v>1000</v>
      </c>
      <c r="P41" s="21">
        <f>IF(D41=0,(MIN(MIN('Escenari Energia Ambient'!D$12*'Escenari Energia Ambient'!D$28,'Escenari Energia Ambient'!D$27)*'Escenari Energia Ambient'!D$29,'Escenari Energia Ambient'!D$14)+D41),MIN(MIN('Escenari Energia Ambient'!D$12*'Escenari Energia Ambient'!D$31,'Escenari Energia Ambient'!D$30)*'Escenari Energia Ambient'!D$32,'Escenari Energia Ambient'!D$14+$A41*'Escenari Energia Ambient'!D$13))</f>
        <v>24000</v>
      </c>
      <c r="Q41" s="4">
        <f>N41/('Escenari Energia Ambient'!B$13*$A41*1000+'Escenari Energia Ambient'!B$14)</f>
        <v>3.4544203626565642E-2</v>
      </c>
      <c r="R41" s="4">
        <f>O41/('Escenari Energia Ambient'!C$13*$A41*1000+'Escenari Energia Ambient'!C$14)</f>
        <v>3.4260537684878425E-2</v>
      </c>
      <c r="S41" s="80">
        <f>P41/('Escenari Energia Ambient'!D$13*$A41*1000+'Escenari Energia Ambient'!D$14)</f>
        <v>0.30573248407643311</v>
      </c>
    </row>
    <row r="42" spans="1:19">
      <c r="A42" s="63">
        <f t="shared" si="1"/>
        <v>19</v>
      </c>
      <c r="B42" s="81">
        <f>IF($A42&lt;1,0,MIN(MIN('Escenari Energia Ambient'!B$12*'Escenari Energia Ambient'!B$18,'Escenari Energia Ambient'!B$17)*'Escenari Energia Ambient'!B$19,$A42*'Escenari Energia Ambient'!B$13*1000))</f>
        <v>560</v>
      </c>
      <c r="C42" s="59">
        <f>IF($A42&lt;0,0,MIN(MIN('Escenari Energia Ambient'!C$12*'Escenari Energia Ambient'!C$18,'Escenari Energia Ambient'!C$17)*'Escenari Energia Ambient'!C$19,$A42*'Escenari Energia Ambient'!C$13*1000))</f>
        <v>1000</v>
      </c>
      <c r="D42" s="59">
        <f>IF($A42&lt;1,0,MIN(MIN('Escenari Energia Ambient'!D$12*'Escenari Energia Ambient'!D$18,'Escenari Energia Ambient'!D$17)*'Escenari Energia Ambient'!D$19,$A42*'Escenari Energia Ambient'!D$13*1000))</f>
        <v>12000</v>
      </c>
      <c r="E42" s="60">
        <f>B42/('Escenari Energia Ambient'!B$13*$A42*1000)</f>
        <v>1.9649122807017545E-2</v>
      </c>
      <c r="F42" s="60">
        <f>C42/('Escenari Energia Ambient'!C$13*$A42*1000)</f>
        <v>4.3859649122807015E-2</v>
      </c>
      <c r="G42" s="61">
        <f>D42/('Escenari Energia Ambient'!D$13*$A42*1000)</f>
        <v>0.63157894736842102</v>
      </c>
      <c r="H42" s="20">
        <f>IF($A42&lt;1,0,MIN(MIN('Escenari Energia Ambient'!B$12*'Escenari Energia Ambient'!B$23,'Escenari Energia Ambient'!B$22)*'Escenari Energia Ambient'!B$24,$A42*'Escenari Energia Ambient'!B$13*1000))</f>
        <v>1400</v>
      </c>
      <c r="I42" s="21">
        <f>IF($A42&lt;0,0,MIN(MIN('Escenari Energia Ambient'!C$12*'Escenari Energia Ambient'!C$23,'Escenari Energia Ambient'!C$22)*'Escenari Energia Ambient'!C$24,$A42*'Escenari Energia Ambient'!C$13*1000))</f>
        <v>1000</v>
      </c>
      <c r="J42" s="21">
        <f>IF($A42&lt;1,0,MIN(MIN('Escenari Energia Ambient'!D$12*'Escenari Energia Ambient'!D$23,'Escenari Energia Ambient'!D$22)*'Escenari Energia Ambient'!D$24,$A42*'Escenari Energia Ambient'!D$13*1000))</f>
        <v>19000</v>
      </c>
      <c r="K42" s="4">
        <f>H42/('Escenari Energia Ambient'!B$13*$A42*1000)</f>
        <v>4.912280701754386E-2</v>
      </c>
      <c r="L42" s="4">
        <f>I42/('Escenari Energia Ambient'!C$13*$A42*1000)</f>
        <v>4.3859649122807015E-2</v>
      </c>
      <c r="M42" s="17">
        <f>J42/('Escenari Energia Ambient'!D$13*$A42*1000)</f>
        <v>1</v>
      </c>
      <c r="N42" s="20">
        <f>IF(B42=0,(MIN(MIN('Escenari Energia Ambient'!B$12*'Escenari Energia Ambient'!B$28,'Escenari Energia Ambient'!B$27)*'Escenari Energia Ambient'!B$29,'Escenari Energia Ambient'!B$14)+B42),MIN(MIN('Escenari Energia Ambient'!B$12*'Escenari Energia Ambient'!B$31,'Escenari Energia Ambient'!B$30)*'Escenari Energia Ambient'!B$32,'Escenari Energia Ambient'!B$14+$A42*'Escenari Energia Ambient'!B$13))</f>
        <v>1200</v>
      </c>
      <c r="O42" s="21">
        <f>IF(C42=0,(MIN(MIN('Escenari Energia Ambient'!C$12*'Escenari Energia Ambient'!C$28,'Escenari Energia Ambient'!C$27)*'Escenari Energia Ambient'!C$29,'Escenari Energia Ambient'!C$14)+C42),MIN(MIN('Escenari Energia Ambient'!C$12*'Escenari Energia Ambient'!C$31,'Escenari Energia Ambient'!C$30)*'Escenari Energia Ambient'!C$32,'Escenari Energia Ambient'!C$14+$A42*'Escenari Energia Ambient'!C$13))</f>
        <v>1000</v>
      </c>
      <c r="P42" s="21">
        <f>IF(D42=0,(MIN(MIN('Escenari Energia Ambient'!D$12*'Escenari Energia Ambient'!D$28,'Escenari Energia Ambient'!D$27)*'Escenari Energia Ambient'!D$29,'Escenari Energia Ambient'!D$14)+D42),MIN(MIN('Escenari Energia Ambient'!D$12*'Escenari Energia Ambient'!D$31,'Escenari Energia Ambient'!D$30)*'Escenari Energia Ambient'!D$32,'Escenari Energia Ambient'!D$14+$A42*'Escenari Energia Ambient'!D$13))</f>
        <v>24000</v>
      </c>
      <c r="Q42" s="4">
        <f>N42/('Escenari Energia Ambient'!B$13*$A42*1000+'Escenari Energia Ambient'!B$14)</f>
        <v>3.3814151786091678E-2</v>
      </c>
      <c r="R42" s="4">
        <f>O42/('Escenari Energia Ambient'!C$13*$A42*1000+'Escenari Energia Ambient'!C$14)</f>
        <v>3.357045263041282E-2</v>
      </c>
      <c r="S42" s="80">
        <f>P42/('Escenari Energia Ambient'!D$13*$A42*1000+'Escenari Energia Ambient'!D$14)</f>
        <v>0.30379746835443039</v>
      </c>
    </row>
    <row r="43" spans="1:19">
      <c r="A43" s="63">
        <f t="shared" si="1"/>
        <v>19.5</v>
      </c>
      <c r="B43" s="81">
        <f>IF($A43&lt;1,0,MIN(MIN('Escenari Energia Ambient'!B$12*'Escenari Energia Ambient'!B$18,'Escenari Energia Ambient'!B$17)*'Escenari Energia Ambient'!B$19,$A43*'Escenari Energia Ambient'!B$13*1000))</f>
        <v>560</v>
      </c>
      <c r="C43" s="59">
        <f>IF($A43&lt;0,0,MIN(MIN('Escenari Energia Ambient'!C$12*'Escenari Energia Ambient'!C$18,'Escenari Energia Ambient'!C$17)*'Escenari Energia Ambient'!C$19,$A43*'Escenari Energia Ambient'!C$13*1000))</f>
        <v>1000</v>
      </c>
      <c r="D43" s="59">
        <f>IF($A43&lt;1,0,MIN(MIN('Escenari Energia Ambient'!D$12*'Escenari Energia Ambient'!D$18,'Escenari Energia Ambient'!D$17)*'Escenari Energia Ambient'!D$19,$A43*'Escenari Energia Ambient'!D$13*1000))</f>
        <v>12000</v>
      </c>
      <c r="E43" s="60">
        <f>B43/('Escenari Energia Ambient'!B$13*$A43*1000)</f>
        <v>1.9145299145299145E-2</v>
      </c>
      <c r="F43" s="60">
        <f>C43/('Escenari Energia Ambient'!C$13*$A43*1000)</f>
        <v>4.2735042735042736E-2</v>
      </c>
      <c r="G43" s="61">
        <f>D43/('Escenari Energia Ambient'!D$13*$A43*1000)</f>
        <v>0.61538461538461542</v>
      </c>
      <c r="H43" s="20">
        <f>IF($A43&lt;1,0,MIN(MIN('Escenari Energia Ambient'!B$12*'Escenari Energia Ambient'!B$23,'Escenari Energia Ambient'!B$22)*'Escenari Energia Ambient'!B$24,$A43*'Escenari Energia Ambient'!B$13*1000))</f>
        <v>1400</v>
      </c>
      <c r="I43" s="21">
        <f>IF($A43&lt;0,0,MIN(MIN('Escenari Energia Ambient'!C$12*'Escenari Energia Ambient'!C$23,'Escenari Energia Ambient'!C$22)*'Escenari Energia Ambient'!C$24,$A43*'Escenari Energia Ambient'!C$13*1000))</f>
        <v>1000</v>
      </c>
      <c r="J43" s="21">
        <f>IF($A43&lt;1,0,MIN(MIN('Escenari Energia Ambient'!D$12*'Escenari Energia Ambient'!D$23,'Escenari Energia Ambient'!D$22)*'Escenari Energia Ambient'!D$24,$A43*'Escenari Energia Ambient'!D$13*1000))</f>
        <v>19500</v>
      </c>
      <c r="K43" s="4">
        <f>H43/('Escenari Energia Ambient'!B$13*$A43*1000)</f>
        <v>4.7863247863247867E-2</v>
      </c>
      <c r="L43" s="4">
        <f>I43/('Escenari Energia Ambient'!C$13*$A43*1000)</f>
        <v>4.2735042735042736E-2</v>
      </c>
      <c r="M43" s="17">
        <f>J43/('Escenari Energia Ambient'!D$13*$A43*1000)</f>
        <v>1</v>
      </c>
      <c r="N43" s="20">
        <f>IF(B43=0,(MIN(MIN('Escenari Energia Ambient'!B$12*'Escenari Energia Ambient'!B$28,'Escenari Energia Ambient'!B$27)*'Escenari Energia Ambient'!B$29,'Escenari Energia Ambient'!B$14)+B43),MIN(MIN('Escenari Energia Ambient'!B$12*'Escenari Energia Ambient'!B$31,'Escenari Energia Ambient'!B$30)*'Escenari Energia Ambient'!B$32,'Escenari Energia Ambient'!B$14+$A43*'Escenari Energia Ambient'!B$13))</f>
        <v>1200</v>
      </c>
      <c r="O43" s="21">
        <f>IF(C43=0,(MIN(MIN('Escenari Energia Ambient'!C$12*'Escenari Energia Ambient'!C$28,'Escenari Energia Ambient'!C$27)*'Escenari Energia Ambient'!C$29,'Escenari Energia Ambient'!C$14)+C43),MIN(MIN('Escenari Energia Ambient'!C$12*'Escenari Energia Ambient'!C$31,'Escenari Energia Ambient'!C$30)*'Escenari Energia Ambient'!C$32,'Escenari Energia Ambient'!C$14+$A43*'Escenari Energia Ambient'!C$13))</f>
        <v>1000</v>
      </c>
      <c r="P43" s="21">
        <f>IF(D43=0,(MIN(MIN('Escenari Energia Ambient'!D$12*'Escenari Energia Ambient'!D$28,'Escenari Energia Ambient'!D$27)*'Escenari Energia Ambient'!D$29,'Escenari Energia Ambient'!D$14)+D43),MIN(MIN('Escenari Energia Ambient'!D$12*'Escenari Energia Ambient'!D$31,'Escenari Energia Ambient'!D$30)*'Escenari Energia Ambient'!D$32,'Escenari Energia Ambient'!D$14+$A43*'Escenari Energia Ambient'!D$13))</f>
        <v>24000</v>
      </c>
      <c r="Q43" s="4">
        <f>N43/('Escenari Energia Ambient'!B$13*$A43*1000+'Escenari Energia Ambient'!B$14)</f>
        <v>3.3114318907448238E-2</v>
      </c>
      <c r="R43" s="4">
        <f>O43/('Escenari Energia Ambient'!C$13*$A43*1000+'Escenari Energia Ambient'!C$14)</f>
        <v>3.290761844274568E-2</v>
      </c>
      <c r="S43" s="80">
        <f>P43/('Escenari Energia Ambient'!D$13*$A43*1000+'Escenari Energia Ambient'!D$14)</f>
        <v>0.30188679245283018</v>
      </c>
    </row>
    <row r="44" spans="1:19">
      <c r="A44" s="63">
        <f t="shared" si="1"/>
        <v>20</v>
      </c>
      <c r="B44" s="81">
        <f>IF($A44&lt;1,0,MIN(MIN('Escenari Energia Ambient'!B$12*'Escenari Energia Ambient'!B$18,'Escenari Energia Ambient'!B$17)*'Escenari Energia Ambient'!B$19,$A44*'Escenari Energia Ambient'!B$13*1000))</f>
        <v>560</v>
      </c>
      <c r="C44" s="59">
        <f>IF($A44&lt;0,0,MIN(MIN('Escenari Energia Ambient'!C$12*'Escenari Energia Ambient'!C$18,'Escenari Energia Ambient'!C$17)*'Escenari Energia Ambient'!C$19,$A44*'Escenari Energia Ambient'!C$13*1000))</f>
        <v>1000</v>
      </c>
      <c r="D44" s="59">
        <f>IF($A44&lt;1,0,MIN(MIN('Escenari Energia Ambient'!D$12*'Escenari Energia Ambient'!D$18,'Escenari Energia Ambient'!D$17)*'Escenari Energia Ambient'!D$19,$A44*'Escenari Energia Ambient'!D$13*1000))</f>
        <v>12000</v>
      </c>
      <c r="E44" s="60">
        <f>B44/('Escenari Energia Ambient'!B$13*$A44*1000)</f>
        <v>1.8666666666666668E-2</v>
      </c>
      <c r="F44" s="60">
        <f>C44/('Escenari Energia Ambient'!C$13*$A44*1000)</f>
        <v>4.1666666666666664E-2</v>
      </c>
      <c r="G44" s="61">
        <f>D44/('Escenari Energia Ambient'!D$13*$A44*1000)</f>
        <v>0.6</v>
      </c>
      <c r="H44" s="20">
        <f>IF($A44&lt;1,0,MIN(MIN('Escenari Energia Ambient'!B$12*'Escenari Energia Ambient'!B$23,'Escenari Energia Ambient'!B$22)*'Escenari Energia Ambient'!B$24,$A44*'Escenari Energia Ambient'!B$13*1000))</f>
        <v>1400</v>
      </c>
      <c r="I44" s="21">
        <f>IF($A44&lt;0,0,MIN(MIN('Escenari Energia Ambient'!C$12*'Escenari Energia Ambient'!C$23,'Escenari Energia Ambient'!C$22)*'Escenari Energia Ambient'!C$24,$A44*'Escenari Energia Ambient'!C$13*1000))</f>
        <v>1000</v>
      </c>
      <c r="J44" s="21">
        <f>IF($A44&lt;1,0,MIN(MIN('Escenari Energia Ambient'!D$12*'Escenari Energia Ambient'!D$23,'Escenari Energia Ambient'!D$22)*'Escenari Energia Ambient'!D$24,$A44*'Escenari Energia Ambient'!D$13*1000))</f>
        <v>20000</v>
      </c>
      <c r="K44" s="4">
        <f>H44/('Escenari Energia Ambient'!B$13*$A44*1000)</f>
        <v>4.6666666666666669E-2</v>
      </c>
      <c r="L44" s="4">
        <f>I44/('Escenari Energia Ambient'!C$13*$A44*1000)</f>
        <v>4.1666666666666664E-2</v>
      </c>
      <c r="M44" s="17">
        <f>J44/('Escenari Energia Ambient'!D$13*$A44*1000)</f>
        <v>1</v>
      </c>
      <c r="N44" s="20">
        <f>IF(B44=0,(MIN(MIN('Escenari Energia Ambient'!B$12*'Escenari Energia Ambient'!B$28,'Escenari Energia Ambient'!B$27)*'Escenari Energia Ambient'!B$29,'Escenari Energia Ambient'!B$14)+B44),MIN(MIN('Escenari Energia Ambient'!B$12*'Escenari Energia Ambient'!B$31,'Escenari Energia Ambient'!B$30)*'Escenari Energia Ambient'!B$32,'Escenari Energia Ambient'!B$14+$A44*'Escenari Energia Ambient'!B$13))</f>
        <v>1200</v>
      </c>
      <c r="O44" s="21">
        <f>IF(C44=0,(MIN(MIN('Escenari Energia Ambient'!C$12*'Escenari Energia Ambient'!C$28,'Escenari Energia Ambient'!C$27)*'Escenari Energia Ambient'!C$29,'Escenari Energia Ambient'!C$14)+C44),MIN(MIN('Escenari Energia Ambient'!C$12*'Escenari Energia Ambient'!C$31,'Escenari Energia Ambient'!C$30)*'Escenari Energia Ambient'!C$32,'Escenari Energia Ambient'!C$14+$A44*'Escenari Energia Ambient'!C$13))</f>
        <v>1000</v>
      </c>
      <c r="P44" s="21">
        <f>IF(D44=0,(MIN(MIN('Escenari Energia Ambient'!D$12*'Escenari Energia Ambient'!D$28,'Escenari Energia Ambient'!D$27)*'Escenari Energia Ambient'!D$29,'Escenari Energia Ambient'!D$14)+D44),MIN(MIN('Escenari Energia Ambient'!D$12*'Escenari Energia Ambient'!D$31,'Escenari Energia Ambient'!D$30)*'Escenari Energia Ambient'!D$32,'Escenari Energia Ambient'!D$14+$A44*'Escenari Energia Ambient'!D$13))</f>
        <v>24000</v>
      </c>
      <c r="Q44" s="4">
        <f>N44/('Escenari Energia Ambient'!B$13*$A44*1000+'Escenari Energia Ambient'!B$14)</f>
        <v>3.2442866759849788E-2</v>
      </c>
      <c r="R44" s="4">
        <f>O44/('Escenari Energia Ambient'!C$13*$A44*1000+'Escenari Energia Ambient'!C$14)</f>
        <v>3.2270452205846761E-2</v>
      </c>
      <c r="S44" s="80">
        <f>P44/('Escenari Energia Ambient'!D$13*$A44*1000+'Escenari Energia Ambient'!D$14)</f>
        <v>0.3</v>
      </c>
    </row>
    <row r="45" spans="1:19">
      <c r="A45" s="63">
        <f t="shared" si="1"/>
        <v>20.5</v>
      </c>
      <c r="B45" s="81">
        <f>IF($A45&lt;1,0,MIN(MIN('Escenari Energia Ambient'!B$12*'Escenari Energia Ambient'!B$18,'Escenari Energia Ambient'!B$17)*'Escenari Energia Ambient'!B$19,$A45*'Escenari Energia Ambient'!B$13*1000))</f>
        <v>560</v>
      </c>
      <c r="C45" s="59">
        <f>IF($A45&lt;0,0,MIN(MIN('Escenari Energia Ambient'!C$12*'Escenari Energia Ambient'!C$18,'Escenari Energia Ambient'!C$17)*'Escenari Energia Ambient'!C$19,$A45*'Escenari Energia Ambient'!C$13*1000))</f>
        <v>1000</v>
      </c>
      <c r="D45" s="59">
        <f>IF($A45&lt;1,0,MIN(MIN('Escenari Energia Ambient'!D$12*'Escenari Energia Ambient'!D$18,'Escenari Energia Ambient'!D$17)*'Escenari Energia Ambient'!D$19,$A45*'Escenari Energia Ambient'!D$13*1000))</f>
        <v>12000</v>
      </c>
      <c r="E45" s="60">
        <f>B45/('Escenari Energia Ambient'!B$13*$A45*1000)</f>
        <v>1.8211382113821138E-2</v>
      </c>
      <c r="F45" s="60">
        <f>C45/('Escenari Energia Ambient'!C$13*$A45*1000)</f>
        <v>4.0650406504065047E-2</v>
      </c>
      <c r="G45" s="61">
        <f>D45/('Escenari Energia Ambient'!D$13*$A45*1000)</f>
        <v>0.58536585365853655</v>
      </c>
      <c r="H45" s="20">
        <f>IF($A45&lt;1,0,MIN(MIN('Escenari Energia Ambient'!B$12*'Escenari Energia Ambient'!B$23,'Escenari Energia Ambient'!B$22)*'Escenari Energia Ambient'!B$24,$A45*'Escenari Energia Ambient'!B$13*1000))</f>
        <v>1400</v>
      </c>
      <c r="I45" s="21">
        <f>IF($A45&lt;0,0,MIN(MIN('Escenari Energia Ambient'!C$12*'Escenari Energia Ambient'!C$23,'Escenari Energia Ambient'!C$22)*'Escenari Energia Ambient'!C$24,$A45*'Escenari Energia Ambient'!C$13*1000))</f>
        <v>1000</v>
      </c>
      <c r="J45" s="21">
        <f>IF($A45&lt;1,0,MIN(MIN('Escenari Energia Ambient'!D$12*'Escenari Energia Ambient'!D$23,'Escenari Energia Ambient'!D$22)*'Escenari Energia Ambient'!D$24,$A45*'Escenari Energia Ambient'!D$13*1000))</f>
        <v>20000</v>
      </c>
      <c r="K45" s="4">
        <f>H45/('Escenari Energia Ambient'!B$13*$A45*1000)</f>
        <v>4.5528455284552849E-2</v>
      </c>
      <c r="L45" s="4">
        <f>I45/('Escenari Energia Ambient'!C$13*$A45*1000)</f>
        <v>4.0650406504065047E-2</v>
      </c>
      <c r="M45" s="17">
        <f>J45/('Escenari Energia Ambient'!D$13*$A45*1000)</f>
        <v>0.97560975609756095</v>
      </c>
      <c r="N45" s="20">
        <f>IF(B45=0,(MIN(MIN('Escenari Energia Ambient'!B$12*'Escenari Energia Ambient'!B$28,'Escenari Energia Ambient'!B$27)*'Escenari Energia Ambient'!B$29,'Escenari Energia Ambient'!B$14)+B45),MIN(MIN('Escenari Energia Ambient'!B$12*'Escenari Energia Ambient'!B$31,'Escenari Energia Ambient'!B$30)*'Escenari Energia Ambient'!B$32,'Escenari Energia Ambient'!B$14+$A45*'Escenari Energia Ambient'!B$13))</f>
        <v>1200</v>
      </c>
      <c r="O45" s="21">
        <f>IF(C45=0,(MIN(MIN('Escenari Energia Ambient'!C$12*'Escenari Energia Ambient'!C$28,'Escenari Energia Ambient'!C$27)*'Escenari Energia Ambient'!C$29,'Escenari Energia Ambient'!C$14)+C45),MIN(MIN('Escenari Energia Ambient'!C$12*'Escenari Energia Ambient'!C$31,'Escenari Energia Ambient'!C$30)*'Escenari Energia Ambient'!C$32,'Escenari Energia Ambient'!C$14+$A45*'Escenari Energia Ambient'!C$13))</f>
        <v>1000</v>
      </c>
      <c r="P45" s="21">
        <f>IF(D45=0,(MIN(MIN('Escenari Energia Ambient'!D$12*'Escenari Energia Ambient'!D$28,'Escenari Energia Ambient'!D$27)*'Escenari Energia Ambient'!D$29,'Escenari Energia Ambient'!D$14)+D45),MIN(MIN('Escenari Energia Ambient'!D$12*'Escenari Energia Ambient'!D$31,'Escenari Energia Ambient'!D$30)*'Escenari Energia Ambient'!D$32,'Escenari Energia Ambient'!D$14+$A45*'Escenari Energia Ambient'!D$13))</f>
        <v>24000</v>
      </c>
      <c r="Q45" s="4">
        <f>N45/('Escenari Energia Ambient'!B$13*$A45*1000+'Escenari Energia Ambient'!B$14)</f>
        <v>3.179810324314155E-2</v>
      </c>
      <c r="R45" s="4">
        <f>O45/('Escenari Energia Ambient'!C$13*$A45*1000+'Escenari Energia Ambient'!C$14)</f>
        <v>3.1657491270446786E-2</v>
      </c>
      <c r="S45" s="80">
        <f>P45/('Escenari Energia Ambient'!D$13*$A45*1000+'Escenari Energia Ambient'!D$14)</f>
        <v>0.29813664596273293</v>
      </c>
    </row>
    <row r="46" spans="1:19">
      <c r="A46" s="63">
        <f t="shared" si="1"/>
        <v>21</v>
      </c>
      <c r="B46" s="81">
        <f>IF($A46&lt;1,0,MIN(MIN('Escenari Energia Ambient'!B$12*'Escenari Energia Ambient'!B$18,'Escenari Energia Ambient'!B$17)*'Escenari Energia Ambient'!B$19,$A46*'Escenari Energia Ambient'!B$13*1000))</f>
        <v>560</v>
      </c>
      <c r="C46" s="59">
        <f>IF($A46&lt;0,0,MIN(MIN('Escenari Energia Ambient'!C$12*'Escenari Energia Ambient'!C$18,'Escenari Energia Ambient'!C$17)*'Escenari Energia Ambient'!C$19,$A46*'Escenari Energia Ambient'!C$13*1000))</f>
        <v>1000</v>
      </c>
      <c r="D46" s="59">
        <f>IF($A46&lt;1,0,MIN(MIN('Escenari Energia Ambient'!D$12*'Escenari Energia Ambient'!D$18,'Escenari Energia Ambient'!D$17)*'Escenari Energia Ambient'!D$19,$A46*'Escenari Energia Ambient'!D$13*1000))</f>
        <v>12000</v>
      </c>
      <c r="E46" s="60">
        <f>B46/('Escenari Energia Ambient'!B$13*$A46*1000)</f>
        <v>1.7777777777777778E-2</v>
      </c>
      <c r="F46" s="60">
        <f>C46/('Escenari Energia Ambient'!C$13*$A46*1000)</f>
        <v>3.968253968253968E-2</v>
      </c>
      <c r="G46" s="61">
        <f>D46/('Escenari Energia Ambient'!D$13*$A46*1000)</f>
        <v>0.5714285714285714</v>
      </c>
      <c r="H46" s="20">
        <f>IF($A46&lt;1,0,MIN(MIN('Escenari Energia Ambient'!B$12*'Escenari Energia Ambient'!B$23,'Escenari Energia Ambient'!B$22)*'Escenari Energia Ambient'!B$24,$A46*'Escenari Energia Ambient'!B$13*1000))</f>
        <v>1400</v>
      </c>
      <c r="I46" s="21">
        <f>IF($A46&lt;0,0,MIN(MIN('Escenari Energia Ambient'!C$12*'Escenari Energia Ambient'!C$23,'Escenari Energia Ambient'!C$22)*'Escenari Energia Ambient'!C$24,$A46*'Escenari Energia Ambient'!C$13*1000))</f>
        <v>1000</v>
      </c>
      <c r="J46" s="21">
        <f>IF($A46&lt;1,0,MIN(MIN('Escenari Energia Ambient'!D$12*'Escenari Energia Ambient'!D$23,'Escenari Energia Ambient'!D$22)*'Escenari Energia Ambient'!D$24,$A46*'Escenari Energia Ambient'!D$13*1000))</f>
        <v>20000</v>
      </c>
      <c r="K46" s="4">
        <f>H46/('Escenari Energia Ambient'!B$13*$A46*1000)</f>
        <v>4.4444444444444446E-2</v>
      </c>
      <c r="L46" s="4">
        <f>I46/('Escenari Energia Ambient'!C$13*$A46*1000)</f>
        <v>3.968253968253968E-2</v>
      </c>
      <c r="M46" s="17">
        <f>J46/('Escenari Energia Ambient'!D$13*$A46*1000)</f>
        <v>0.95238095238095233</v>
      </c>
      <c r="N46" s="20">
        <f>IF(B46=0,(MIN(MIN('Escenari Energia Ambient'!B$12*'Escenari Energia Ambient'!B$28,'Escenari Energia Ambient'!B$27)*'Escenari Energia Ambient'!B$29,'Escenari Energia Ambient'!B$14)+B46),MIN(MIN('Escenari Energia Ambient'!B$12*'Escenari Energia Ambient'!B$31,'Escenari Energia Ambient'!B$30)*'Escenari Energia Ambient'!B$32,'Escenari Energia Ambient'!B$14+$A46*'Escenari Energia Ambient'!B$13))</f>
        <v>1200</v>
      </c>
      <c r="O46" s="21">
        <f>IF(C46=0,(MIN(MIN('Escenari Energia Ambient'!C$12*'Escenari Energia Ambient'!C$28,'Escenari Energia Ambient'!C$27)*'Escenari Energia Ambient'!C$29,'Escenari Energia Ambient'!C$14)+C46),MIN(MIN('Escenari Energia Ambient'!C$12*'Escenari Energia Ambient'!C$31,'Escenari Energia Ambient'!C$30)*'Escenari Energia Ambient'!C$32,'Escenari Energia Ambient'!C$14+$A46*'Escenari Energia Ambient'!C$13))</f>
        <v>1000</v>
      </c>
      <c r="P46" s="21">
        <f>IF(D46=0,(MIN(MIN('Escenari Energia Ambient'!D$12*'Escenari Energia Ambient'!D$28,'Escenari Energia Ambient'!D$27)*'Escenari Energia Ambient'!D$29,'Escenari Energia Ambient'!D$14)+D46),MIN(MIN('Escenari Energia Ambient'!D$12*'Escenari Energia Ambient'!D$31,'Escenari Energia Ambient'!D$30)*'Escenari Energia Ambient'!D$32,'Escenari Energia Ambient'!D$14+$A46*'Escenari Energia Ambient'!D$13))</f>
        <v>24000</v>
      </c>
      <c r="Q46" s="4">
        <f>N46/('Escenari Energia Ambient'!B$13*$A46*1000+'Escenari Energia Ambient'!B$14)</f>
        <v>3.1178468149895684E-2</v>
      </c>
      <c r="R46" s="4">
        <f>O46/('Escenari Energia Ambient'!C$13*$A46*1000+'Escenari Energia Ambient'!C$14)</f>
        <v>3.1067382044917224E-2</v>
      </c>
      <c r="S46" s="80">
        <f>P46/('Escenari Energia Ambient'!D$13*$A46*1000+'Escenari Energia Ambient'!D$14)</f>
        <v>0.29629629629629628</v>
      </c>
    </row>
    <row r="47" spans="1:19">
      <c r="A47" s="63">
        <f t="shared" si="1"/>
        <v>21.5</v>
      </c>
      <c r="B47" s="81">
        <f>IF($A47&lt;1,0,MIN(MIN('Escenari Energia Ambient'!B$12*'Escenari Energia Ambient'!B$18,'Escenari Energia Ambient'!B$17)*'Escenari Energia Ambient'!B$19,$A47*'Escenari Energia Ambient'!B$13*1000))</f>
        <v>560</v>
      </c>
      <c r="C47" s="59">
        <f>IF($A47&lt;0,0,MIN(MIN('Escenari Energia Ambient'!C$12*'Escenari Energia Ambient'!C$18,'Escenari Energia Ambient'!C$17)*'Escenari Energia Ambient'!C$19,$A47*'Escenari Energia Ambient'!C$13*1000))</f>
        <v>1000</v>
      </c>
      <c r="D47" s="59">
        <f>IF($A47&lt;1,0,MIN(MIN('Escenari Energia Ambient'!D$12*'Escenari Energia Ambient'!D$18,'Escenari Energia Ambient'!D$17)*'Escenari Energia Ambient'!D$19,$A47*'Escenari Energia Ambient'!D$13*1000))</f>
        <v>12000</v>
      </c>
      <c r="E47" s="60">
        <f>B47/('Escenari Energia Ambient'!B$13*$A47*1000)</f>
        <v>1.7364341085271316E-2</v>
      </c>
      <c r="F47" s="60">
        <f>C47/('Escenari Energia Ambient'!C$13*$A47*1000)</f>
        <v>3.875968992248062E-2</v>
      </c>
      <c r="G47" s="61">
        <f>D47/('Escenari Energia Ambient'!D$13*$A47*1000)</f>
        <v>0.55813953488372092</v>
      </c>
      <c r="H47" s="20">
        <f>IF($A47&lt;1,0,MIN(MIN('Escenari Energia Ambient'!B$12*'Escenari Energia Ambient'!B$23,'Escenari Energia Ambient'!B$22)*'Escenari Energia Ambient'!B$24,$A47*'Escenari Energia Ambient'!B$13*1000))</f>
        <v>1400</v>
      </c>
      <c r="I47" s="21">
        <f>IF($A47&lt;0,0,MIN(MIN('Escenari Energia Ambient'!C$12*'Escenari Energia Ambient'!C$23,'Escenari Energia Ambient'!C$22)*'Escenari Energia Ambient'!C$24,$A47*'Escenari Energia Ambient'!C$13*1000))</f>
        <v>1000</v>
      </c>
      <c r="J47" s="21">
        <f>IF($A47&lt;1,0,MIN(MIN('Escenari Energia Ambient'!D$12*'Escenari Energia Ambient'!D$23,'Escenari Energia Ambient'!D$22)*'Escenari Energia Ambient'!D$24,$A47*'Escenari Energia Ambient'!D$13*1000))</f>
        <v>20000</v>
      </c>
      <c r="K47" s="4">
        <f>H47/('Escenari Energia Ambient'!B$13*$A47*1000)</f>
        <v>4.3410852713178294E-2</v>
      </c>
      <c r="L47" s="4">
        <f>I47/('Escenari Energia Ambient'!C$13*$A47*1000)</f>
        <v>3.875968992248062E-2</v>
      </c>
      <c r="M47" s="17">
        <f>J47/('Escenari Energia Ambient'!D$13*$A47*1000)</f>
        <v>0.93023255813953487</v>
      </c>
      <c r="N47" s="20">
        <f>IF(B47=0,(MIN(MIN('Escenari Energia Ambient'!B$12*'Escenari Energia Ambient'!B$28,'Escenari Energia Ambient'!B$27)*'Escenari Energia Ambient'!B$29,'Escenari Energia Ambient'!B$14)+B47),MIN(MIN('Escenari Energia Ambient'!B$12*'Escenari Energia Ambient'!B$31,'Escenari Energia Ambient'!B$30)*'Escenari Energia Ambient'!B$32,'Escenari Energia Ambient'!B$14+$A47*'Escenari Energia Ambient'!B$13))</f>
        <v>1200</v>
      </c>
      <c r="O47" s="21">
        <f>IF(C47=0,(MIN(MIN('Escenari Energia Ambient'!C$12*'Escenari Energia Ambient'!C$28,'Escenari Energia Ambient'!C$27)*'Escenari Energia Ambient'!C$29,'Escenari Energia Ambient'!C$14)+C47),MIN(MIN('Escenari Energia Ambient'!C$12*'Escenari Energia Ambient'!C$31,'Escenari Energia Ambient'!C$30)*'Escenari Energia Ambient'!C$32,'Escenari Energia Ambient'!C$14+$A47*'Escenari Energia Ambient'!C$13))</f>
        <v>1000</v>
      </c>
      <c r="P47" s="21">
        <f>IF(D47=0,(MIN(MIN('Escenari Energia Ambient'!D$12*'Escenari Energia Ambient'!D$28,'Escenari Energia Ambient'!D$27)*'Escenari Energia Ambient'!D$29,'Escenari Energia Ambient'!D$14)+D47),MIN(MIN('Escenari Energia Ambient'!D$12*'Escenari Energia Ambient'!D$31,'Escenari Energia Ambient'!D$30)*'Escenari Energia Ambient'!D$32,'Escenari Energia Ambient'!D$14+$A47*'Escenari Energia Ambient'!D$13))</f>
        <v>24000</v>
      </c>
      <c r="Q47" s="4">
        <f>N47/('Escenari Energia Ambient'!B$13*$A47*1000+'Escenari Energia Ambient'!B$14)</f>
        <v>3.0582520560373718E-2</v>
      </c>
      <c r="R47" s="4">
        <f>O47/('Escenari Energia Ambient'!C$13*$A47*1000+'Escenari Energia Ambient'!C$14)</f>
        <v>3.0498870016865878E-2</v>
      </c>
      <c r="S47" s="80">
        <f>P47/('Escenari Energia Ambient'!D$13*$A47*1000+'Escenari Energia Ambient'!D$14)</f>
        <v>0.29447852760736198</v>
      </c>
    </row>
    <row r="48" spans="1:19">
      <c r="A48" s="63">
        <f t="shared" si="1"/>
        <v>22</v>
      </c>
      <c r="B48" s="81">
        <f>IF($A48&lt;1,0,MIN(MIN('Escenari Energia Ambient'!B$12*'Escenari Energia Ambient'!B$18,'Escenari Energia Ambient'!B$17)*'Escenari Energia Ambient'!B$19,$A48*'Escenari Energia Ambient'!B$13*1000))</f>
        <v>560</v>
      </c>
      <c r="C48" s="59">
        <f>IF($A48&lt;0,0,MIN(MIN('Escenari Energia Ambient'!C$12*'Escenari Energia Ambient'!C$18,'Escenari Energia Ambient'!C$17)*'Escenari Energia Ambient'!C$19,$A48*'Escenari Energia Ambient'!C$13*1000))</f>
        <v>1000</v>
      </c>
      <c r="D48" s="59">
        <f>IF($A48&lt;1,0,MIN(MIN('Escenari Energia Ambient'!D$12*'Escenari Energia Ambient'!D$18,'Escenari Energia Ambient'!D$17)*'Escenari Energia Ambient'!D$19,$A48*'Escenari Energia Ambient'!D$13*1000))</f>
        <v>12000</v>
      </c>
      <c r="E48" s="60">
        <f>B48/('Escenari Energia Ambient'!B$13*$A48*1000)</f>
        <v>1.6969696969696971E-2</v>
      </c>
      <c r="F48" s="60">
        <f>C48/('Escenari Energia Ambient'!C$13*$A48*1000)</f>
        <v>3.787878787878788E-2</v>
      </c>
      <c r="G48" s="61">
        <f>D48/('Escenari Energia Ambient'!D$13*$A48*1000)</f>
        <v>0.54545454545454541</v>
      </c>
      <c r="H48" s="20">
        <f>IF($A48&lt;1,0,MIN(MIN('Escenari Energia Ambient'!B$12*'Escenari Energia Ambient'!B$23,'Escenari Energia Ambient'!B$22)*'Escenari Energia Ambient'!B$24,$A48*'Escenari Energia Ambient'!B$13*1000))</f>
        <v>1400</v>
      </c>
      <c r="I48" s="21">
        <f>IF($A48&lt;0,0,MIN(MIN('Escenari Energia Ambient'!C$12*'Escenari Energia Ambient'!C$23,'Escenari Energia Ambient'!C$22)*'Escenari Energia Ambient'!C$24,$A48*'Escenari Energia Ambient'!C$13*1000))</f>
        <v>1000</v>
      </c>
      <c r="J48" s="21">
        <f>IF($A48&lt;1,0,MIN(MIN('Escenari Energia Ambient'!D$12*'Escenari Energia Ambient'!D$23,'Escenari Energia Ambient'!D$22)*'Escenari Energia Ambient'!D$24,$A48*'Escenari Energia Ambient'!D$13*1000))</f>
        <v>20000</v>
      </c>
      <c r="K48" s="4">
        <f>H48/('Escenari Energia Ambient'!B$13*$A48*1000)</f>
        <v>4.2424242424242427E-2</v>
      </c>
      <c r="L48" s="4">
        <f>I48/('Escenari Energia Ambient'!C$13*$A48*1000)</f>
        <v>3.787878787878788E-2</v>
      </c>
      <c r="M48" s="17">
        <f>J48/('Escenari Energia Ambient'!D$13*$A48*1000)</f>
        <v>0.90909090909090906</v>
      </c>
      <c r="N48" s="20">
        <f>IF(B48=0,(MIN(MIN('Escenari Energia Ambient'!B$12*'Escenari Energia Ambient'!B$28,'Escenari Energia Ambient'!B$27)*'Escenari Energia Ambient'!B$29,'Escenari Energia Ambient'!B$14)+B48),MIN(MIN('Escenari Energia Ambient'!B$12*'Escenari Energia Ambient'!B$31,'Escenari Energia Ambient'!B$30)*'Escenari Energia Ambient'!B$32,'Escenari Energia Ambient'!B$14+$A48*'Escenari Energia Ambient'!B$13))</f>
        <v>1200</v>
      </c>
      <c r="O48" s="21">
        <f>IF(C48=0,(MIN(MIN('Escenari Energia Ambient'!C$12*'Escenari Energia Ambient'!C$28,'Escenari Energia Ambient'!C$27)*'Escenari Energia Ambient'!C$29,'Escenari Energia Ambient'!C$14)+C48),MIN(MIN('Escenari Energia Ambient'!C$12*'Escenari Energia Ambient'!C$31,'Escenari Energia Ambient'!C$30)*'Escenari Energia Ambient'!C$32,'Escenari Energia Ambient'!C$14+$A48*'Escenari Energia Ambient'!C$13))</f>
        <v>1000</v>
      </c>
      <c r="P48" s="21">
        <f>IF(D48=0,(MIN(MIN('Escenari Energia Ambient'!D$12*'Escenari Energia Ambient'!D$28,'Escenari Energia Ambient'!D$27)*'Escenari Energia Ambient'!D$29,'Escenari Energia Ambient'!D$14)+D48),MIN(MIN('Escenari Energia Ambient'!D$12*'Escenari Energia Ambient'!D$31,'Escenari Energia Ambient'!D$30)*'Escenari Energia Ambient'!D$32,'Escenari Energia Ambient'!D$14+$A48*'Escenari Energia Ambient'!D$13))</f>
        <v>24000</v>
      </c>
      <c r="Q48" s="4">
        <f>N48/('Escenari Energia Ambient'!B$13*$A48*1000+'Escenari Energia Ambient'!B$14)</f>
        <v>3.0008927655977655E-2</v>
      </c>
      <c r="R48" s="4">
        <f>O48/('Escenari Energia Ambient'!C$13*$A48*1000+'Escenari Energia Ambient'!C$14)</f>
        <v>2.9950790850632413E-2</v>
      </c>
      <c r="S48" s="80">
        <f>P48/('Escenari Energia Ambient'!D$13*$A48*1000+'Escenari Energia Ambient'!D$14)</f>
        <v>0.29268292682926828</v>
      </c>
    </row>
    <row r="49" spans="1:19">
      <c r="A49" s="63">
        <f t="shared" si="1"/>
        <v>22.5</v>
      </c>
      <c r="B49" s="81">
        <f>IF($A49&lt;1,0,MIN(MIN('Escenari Energia Ambient'!B$12*'Escenari Energia Ambient'!B$18,'Escenari Energia Ambient'!B$17)*'Escenari Energia Ambient'!B$19,$A49*'Escenari Energia Ambient'!B$13*1000))</f>
        <v>560</v>
      </c>
      <c r="C49" s="59">
        <f>IF($A49&lt;0,0,MIN(MIN('Escenari Energia Ambient'!C$12*'Escenari Energia Ambient'!C$18,'Escenari Energia Ambient'!C$17)*'Escenari Energia Ambient'!C$19,$A49*'Escenari Energia Ambient'!C$13*1000))</f>
        <v>1000</v>
      </c>
      <c r="D49" s="59">
        <f>IF($A49&lt;1,0,MIN(MIN('Escenari Energia Ambient'!D$12*'Escenari Energia Ambient'!D$18,'Escenari Energia Ambient'!D$17)*'Escenari Energia Ambient'!D$19,$A49*'Escenari Energia Ambient'!D$13*1000))</f>
        <v>12000</v>
      </c>
      <c r="E49" s="60">
        <f>B49/('Escenari Energia Ambient'!B$13*$A49*1000)</f>
        <v>1.6592592592592593E-2</v>
      </c>
      <c r="F49" s="60">
        <f>C49/('Escenari Energia Ambient'!C$13*$A49*1000)</f>
        <v>3.7037037037037035E-2</v>
      </c>
      <c r="G49" s="61">
        <f>D49/('Escenari Energia Ambient'!D$13*$A49*1000)</f>
        <v>0.53333333333333333</v>
      </c>
      <c r="H49" s="20">
        <f>IF($A49&lt;1,0,MIN(MIN('Escenari Energia Ambient'!B$12*'Escenari Energia Ambient'!B$23,'Escenari Energia Ambient'!B$22)*'Escenari Energia Ambient'!B$24,$A49*'Escenari Energia Ambient'!B$13*1000))</f>
        <v>1400</v>
      </c>
      <c r="I49" s="21">
        <f>IF($A49&lt;0,0,MIN(MIN('Escenari Energia Ambient'!C$12*'Escenari Energia Ambient'!C$23,'Escenari Energia Ambient'!C$22)*'Escenari Energia Ambient'!C$24,$A49*'Escenari Energia Ambient'!C$13*1000))</f>
        <v>1000</v>
      </c>
      <c r="J49" s="21">
        <f>IF($A49&lt;1,0,MIN(MIN('Escenari Energia Ambient'!D$12*'Escenari Energia Ambient'!D$23,'Escenari Energia Ambient'!D$22)*'Escenari Energia Ambient'!D$24,$A49*'Escenari Energia Ambient'!D$13*1000))</f>
        <v>20000</v>
      </c>
      <c r="K49" s="4">
        <f>H49/('Escenari Energia Ambient'!B$13*$A49*1000)</f>
        <v>4.148148148148148E-2</v>
      </c>
      <c r="L49" s="4">
        <f>I49/('Escenari Energia Ambient'!C$13*$A49*1000)</f>
        <v>3.7037037037037035E-2</v>
      </c>
      <c r="M49" s="17">
        <f>J49/('Escenari Energia Ambient'!D$13*$A49*1000)</f>
        <v>0.88888888888888884</v>
      </c>
      <c r="N49" s="20">
        <f>IF(B49=0,(MIN(MIN('Escenari Energia Ambient'!B$12*'Escenari Energia Ambient'!B$28,'Escenari Energia Ambient'!B$27)*'Escenari Energia Ambient'!B$29,'Escenari Energia Ambient'!B$14)+B49),MIN(MIN('Escenari Energia Ambient'!B$12*'Escenari Energia Ambient'!B$31,'Escenari Energia Ambient'!B$30)*'Escenari Energia Ambient'!B$32,'Escenari Energia Ambient'!B$14+$A49*'Escenari Energia Ambient'!B$13))</f>
        <v>1200</v>
      </c>
      <c r="O49" s="21">
        <f>IF(C49=0,(MIN(MIN('Escenari Energia Ambient'!C$12*'Escenari Energia Ambient'!C$28,'Escenari Energia Ambient'!C$27)*'Escenari Energia Ambient'!C$29,'Escenari Energia Ambient'!C$14)+C49),MIN(MIN('Escenari Energia Ambient'!C$12*'Escenari Energia Ambient'!C$31,'Escenari Energia Ambient'!C$30)*'Escenari Energia Ambient'!C$32,'Escenari Energia Ambient'!C$14+$A49*'Escenari Energia Ambient'!C$13))</f>
        <v>1000</v>
      </c>
      <c r="P49" s="21">
        <f>IF(D49=0,(MIN(MIN('Escenari Energia Ambient'!D$12*'Escenari Energia Ambient'!D$28,'Escenari Energia Ambient'!D$27)*'Escenari Energia Ambient'!D$29,'Escenari Energia Ambient'!D$14)+D49),MIN(MIN('Escenari Energia Ambient'!D$12*'Escenari Energia Ambient'!D$31,'Escenari Energia Ambient'!D$30)*'Escenari Energia Ambient'!D$32,'Escenari Energia Ambient'!D$14+$A49*'Escenari Energia Ambient'!D$13))</f>
        <v>24000</v>
      </c>
      <c r="Q49" s="4">
        <f>N49/('Escenari Energia Ambient'!B$13*$A49*1000+'Escenari Energia Ambient'!B$14)</f>
        <v>2.9456454768386351E-2</v>
      </c>
      <c r="R49" s="4">
        <f>O49/('Escenari Energia Ambient'!C$13*$A49*1000+'Escenari Energia Ambient'!C$14)</f>
        <v>2.942206242773206E-2</v>
      </c>
      <c r="S49" s="80">
        <f>P49/('Escenari Energia Ambient'!D$13*$A49*1000+'Escenari Energia Ambient'!D$14)</f>
        <v>0.29090909090909089</v>
      </c>
    </row>
    <row r="50" spans="1:19">
      <c r="A50" s="63">
        <f t="shared" si="1"/>
        <v>23</v>
      </c>
      <c r="B50" s="81">
        <f>IF($A50&lt;1,0,MIN(MIN('Escenari Energia Ambient'!B$12*'Escenari Energia Ambient'!B$18,'Escenari Energia Ambient'!B$17)*'Escenari Energia Ambient'!B$19,$A50*'Escenari Energia Ambient'!B$13*1000))</f>
        <v>560</v>
      </c>
      <c r="C50" s="59">
        <f>IF($A50&lt;0,0,MIN(MIN('Escenari Energia Ambient'!C$12*'Escenari Energia Ambient'!C$18,'Escenari Energia Ambient'!C$17)*'Escenari Energia Ambient'!C$19,$A50*'Escenari Energia Ambient'!C$13*1000))</f>
        <v>1000</v>
      </c>
      <c r="D50" s="59">
        <f>IF($A50&lt;1,0,MIN(MIN('Escenari Energia Ambient'!D$12*'Escenari Energia Ambient'!D$18,'Escenari Energia Ambient'!D$17)*'Escenari Energia Ambient'!D$19,$A50*'Escenari Energia Ambient'!D$13*1000))</f>
        <v>12000</v>
      </c>
      <c r="E50" s="60">
        <f>B50/('Escenari Energia Ambient'!B$13*$A50*1000)</f>
        <v>1.6231884057971015E-2</v>
      </c>
      <c r="F50" s="60">
        <f>C50/('Escenari Energia Ambient'!C$13*$A50*1000)</f>
        <v>3.6231884057971016E-2</v>
      </c>
      <c r="G50" s="61">
        <f>D50/('Escenari Energia Ambient'!D$13*$A50*1000)</f>
        <v>0.52173913043478259</v>
      </c>
      <c r="H50" s="20">
        <f>IF($A50&lt;1,0,MIN(MIN('Escenari Energia Ambient'!B$12*'Escenari Energia Ambient'!B$23,'Escenari Energia Ambient'!B$22)*'Escenari Energia Ambient'!B$24,$A50*'Escenari Energia Ambient'!B$13*1000))</f>
        <v>1400</v>
      </c>
      <c r="I50" s="21">
        <f>IF($A50&lt;0,0,MIN(MIN('Escenari Energia Ambient'!C$12*'Escenari Energia Ambient'!C$23,'Escenari Energia Ambient'!C$22)*'Escenari Energia Ambient'!C$24,$A50*'Escenari Energia Ambient'!C$13*1000))</f>
        <v>1000</v>
      </c>
      <c r="J50" s="21">
        <f>IF($A50&lt;1,0,MIN(MIN('Escenari Energia Ambient'!D$12*'Escenari Energia Ambient'!D$23,'Escenari Energia Ambient'!D$22)*'Escenari Energia Ambient'!D$24,$A50*'Escenari Energia Ambient'!D$13*1000))</f>
        <v>20000</v>
      </c>
      <c r="K50" s="4">
        <f>H50/('Escenari Energia Ambient'!B$13*$A50*1000)</f>
        <v>4.0579710144927533E-2</v>
      </c>
      <c r="L50" s="4">
        <f>I50/('Escenari Energia Ambient'!C$13*$A50*1000)</f>
        <v>3.6231884057971016E-2</v>
      </c>
      <c r="M50" s="17">
        <f>J50/('Escenari Energia Ambient'!D$13*$A50*1000)</f>
        <v>0.86956521739130432</v>
      </c>
      <c r="N50" s="20">
        <f>IF(B50=0,(MIN(MIN('Escenari Energia Ambient'!B$12*'Escenari Energia Ambient'!B$28,'Escenari Energia Ambient'!B$27)*'Escenari Energia Ambient'!B$29,'Escenari Energia Ambient'!B$14)+B50),MIN(MIN('Escenari Energia Ambient'!B$12*'Escenari Energia Ambient'!B$31,'Escenari Energia Ambient'!B$30)*'Escenari Energia Ambient'!B$32,'Escenari Energia Ambient'!B$14+$A50*'Escenari Energia Ambient'!B$13))</f>
        <v>1200</v>
      </c>
      <c r="O50" s="21">
        <f>IF(C50=0,(MIN(MIN('Escenari Energia Ambient'!C$12*'Escenari Energia Ambient'!C$28,'Escenari Energia Ambient'!C$27)*'Escenari Energia Ambient'!C$29,'Escenari Energia Ambient'!C$14)+C50),MIN(MIN('Escenari Energia Ambient'!C$12*'Escenari Energia Ambient'!C$31,'Escenari Energia Ambient'!C$30)*'Escenari Energia Ambient'!C$32,'Escenari Energia Ambient'!C$14+$A50*'Escenari Energia Ambient'!C$13))</f>
        <v>1000</v>
      </c>
      <c r="P50" s="21">
        <f>IF(D50=0,(MIN(MIN('Escenari Energia Ambient'!D$12*'Escenari Energia Ambient'!D$28,'Escenari Energia Ambient'!D$27)*'Escenari Energia Ambient'!D$29,'Escenari Energia Ambient'!D$14)+D50),MIN(MIN('Escenari Energia Ambient'!D$12*'Escenari Energia Ambient'!D$31,'Escenari Energia Ambient'!D$30)*'Escenari Energia Ambient'!D$32,'Escenari Energia Ambient'!D$14+$A50*'Escenari Energia Ambient'!D$13))</f>
        <v>24000</v>
      </c>
      <c r="Q50" s="4">
        <f>N50/('Escenari Energia Ambient'!B$13*$A50*1000+'Escenari Energia Ambient'!B$14)</f>
        <v>2.8923956508010731E-2</v>
      </c>
      <c r="R50" s="4">
        <f>O50/('Escenari Energia Ambient'!C$13*$A50*1000+'Escenari Energia Ambient'!C$14)</f>
        <v>2.8911677715746167E-2</v>
      </c>
      <c r="S50" s="80">
        <f>P50/('Escenari Energia Ambient'!D$13*$A50*1000+'Escenari Energia Ambient'!D$14)</f>
        <v>0.28915662650602408</v>
      </c>
    </row>
    <row r="51" spans="1:19">
      <c r="A51" s="63">
        <f t="shared" si="1"/>
        <v>23.5</v>
      </c>
      <c r="B51" s="81">
        <f>IF($A51&lt;1,0,MIN(MIN('Escenari Energia Ambient'!B$12*'Escenari Energia Ambient'!B$18,'Escenari Energia Ambient'!B$17)*'Escenari Energia Ambient'!B$19,$A51*'Escenari Energia Ambient'!B$13*1000))</f>
        <v>560</v>
      </c>
      <c r="C51" s="59">
        <f>IF($A51&lt;0,0,MIN(MIN('Escenari Energia Ambient'!C$12*'Escenari Energia Ambient'!C$18,'Escenari Energia Ambient'!C$17)*'Escenari Energia Ambient'!C$19,$A51*'Escenari Energia Ambient'!C$13*1000))</f>
        <v>1000</v>
      </c>
      <c r="D51" s="59">
        <f>IF($A51&lt;1,0,MIN(MIN('Escenari Energia Ambient'!D$12*'Escenari Energia Ambient'!D$18,'Escenari Energia Ambient'!D$17)*'Escenari Energia Ambient'!D$19,$A51*'Escenari Energia Ambient'!D$13*1000))</f>
        <v>12000</v>
      </c>
      <c r="E51" s="60">
        <f>B51/('Escenari Energia Ambient'!B$13*$A51*1000)</f>
        <v>1.5886524822695036E-2</v>
      </c>
      <c r="F51" s="60">
        <f>C51/('Escenari Energia Ambient'!C$13*$A51*1000)</f>
        <v>3.5460992907801421E-2</v>
      </c>
      <c r="G51" s="61">
        <f>D51/('Escenari Energia Ambient'!D$13*$A51*1000)</f>
        <v>0.51063829787234039</v>
      </c>
      <c r="H51" s="20">
        <f>IF($A51&lt;1,0,MIN(MIN('Escenari Energia Ambient'!B$12*'Escenari Energia Ambient'!B$23,'Escenari Energia Ambient'!B$22)*'Escenari Energia Ambient'!B$24,$A51*'Escenari Energia Ambient'!B$13*1000))</f>
        <v>1400</v>
      </c>
      <c r="I51" s="21">
        <f>IF($A51&lt;0,0,MIN(MIN('Escenari Energia Ambient'!C$12*'Escenari Energia Ambient'!C$23,'Escenari Energia Ambient'!C$22)*'Escenari Energia Ambient'!C$24,$A51*'Escenari Energia Ambient'!C$13*1000))</f>
        <v>1000</v>
      </c>
      <c r="J51" s="21">
        <f>IF($A51&lt;1,0,MIN(MIN('Escenari Energia Ambient'!D$12*'Escenari Energia Ambient'!D$23,'Escenari Energia Ambient'!D$22)*'Escenari Energia Ambient'!D$24,$A51*'Escenari Energia Ambient'!D$13*1000))</f>
        <v>20000</v>
      </c>
      <c r="K51" s="4">
        <f>H51/('Escenari Energia Ambient'!B$13*$A51*1000)</f>
        <v>3.971631205673759E-2</v>
      </c>
      <c r="L51" s="4">
        <f>I51/('Escenari Energia Ambient'!C$13*$A51*1000)</f>
        <v>3.5460992907801421E-2</v>
      </c>
      <c r="M51" s="17">
        <f>J51/('Escenari Energia Ambient'!D$13*$A51*1000)</f>
        <v>0.85106382978723405</v>
      </c>
      <c r="N51" s="20">
        <f>IF(B51=0,(MIN(MIN('Escenari Energia Ambient'!B$12*'Escenari Energia Ambient'!B$28,'Escenari Energia Ambient'!B$27)*'Escenari Energia Ambient'!B$29,'Escenari Energia Ambient'!B$14)+B51),MIN(MIN('Escenari Energia Ambient'!B$12*'Escenari Energia Ambient'!B$31,'Escenari Energia Ambient'!B$30)*'Escenari Energia Ambient'!B$32,'Escenari Energia Ambient'!B$14+$A51*'Escenari Energia Ambient'!B$13))</f>
        <v>1200</v>
      </c>
      <c r="O51" s="21">
        <f>IF(C51=0,(MIN(MIN('Escenari Energia Ambient'!C$12*'Escenari Energia Ambient'!C$28,'Escenari Energia Ambient'!C$27)*'Escenari Energia Ambient'!C$29,'Escenari Energia Ambient'!C$14)+C51),MIN(MIN('Escenari Energia Ambient'!C$12*'Escenari Energia Ambient'!C$31,'Escenari Energia Ambient'!C$30)*'Escenari Energia Ambient'!C$32,'Escenari Energia Ambient'!C$14+$A51*'Escenari Energia Ambient'!C$13))</f>
        <v>1000</v>
      </c>
      <c r="P51" s="21">
        <f>IF(D51=0,(MIN(MIN('Escenari Energia Ambient'!D$12*'Escenari Energia Ambient'!D$28,'Escenari Energia Ambient'!D$27)*'Escenari Energia Ambient'!D$29,'Escenari Energia Ambient'!D$14)+D51),MIN(MIN('Escenari Energia Ambient'!D$12*'Escenari Energia Ambient'!D$31,'Escenari Energia Ambient'!D$30)*'Escenari Energia Ambient'!D$32,'Escenari Energia Ambient'!D$14+$A51*'Escenari Energia Ambient'!D$13))</f>
        <v>24000</v>
      </c>
      <c r="Q51" s="4">
        <f>N51/('Escenari Energia Ambient'!B$13*$A51*1000+'Escenari Energia Ambient'!B$14)</f>
        <v>2.8410368837613435E-2</v>
      </c>
      <c r="R51" s="4">
        <f>O51/('Escenari Energia Ambient'!C$13*$A51*1000+'Escenari Energia Ambient'!C$14)</f>
        <v>2.8418698366777406E-2</v>
      </c>
      <c r="S51" s="80">
        <f>P51/('Escenari Energia Ambient'!D$13*$A51*1000+'Escenari Energia Ambient'!D$14)</f>
        <v>0.28742514970059879</v>
      </c>
    </row>
    <row r="52" spans="1:19">
      <c r="A52" s="63">
        <f t="shared" si="1"/>
        <v>24</v>
      </c>
      <c r="B52" s="81">
        <f>IF($A52&lt;1,0,MIN(MIN('Escenari Energia Ambient'!B$12*'Escenari Energia Ambient'!B$18,'Escenari Energia Ambient'!B$17)*'Escenari Energia Ambient'!B$19,$A52*'Escenari Energia Ambient'!B$13*1000))</f>
        <v>560</v>
      </c>
      <c r="C52" s="59">
        <f>IF($A52&lt;0,0,MIN(MIN('Escenari Energia Ambient'!C$12*'Escenari Energia Ambient'!C$18,'Escenari Energia Ambient'!C$17)*'Escenari Energia Ambient'!C$19,$A52*'Escenari Energia Ambient'!C$13*1000))</f>
        <v>1000</v>
      </c>
      <c r="D52" s="59">
        <f>IF($A52&lt;1,0,MIN(MIN('Escenari Energia Ambient'!D$12*'Escenari Energia Ambient'!D$18,'Escenari Energia Ambient'!D$17)*'Escenari Energia Ambient'!D$19,$A52*'Escenari Energia Ambient'!D$13*1000))</f>
        <v>12000</v>
      </c>
      <c r="E52" s="60">
        <f>B52/('Escenari Energia Ambient'!B$13*$A52*1000)</f>
        <v>1.5555555555555555E-2</v>
      </c>
      <c r="F52" s="60">
        <f>C52/('Escenari Energia Ambient'!C$13*$A52*1000)</f>
        <v>3.4722222222222224E-2</v>
      </c>
      <c r="G52" s="61">
        <f>D52/('Escenari Energia Ambient'!D$13*$A52*1000)</f>
        <v>0.5</v>
      </c>
      <c r="H52" s="20">
        <f>IF($A52&lt;1,0,MIN(MIN('Escenari Energia Ambient'!B$12*'Escenari Energia Ambient'!B$23,'Escenari Energia Ambient'!B$22)*'Escenari Energia Ambient'!B$24,$A52*'Escenari Energia Ambient'!B$13*1000))</f>
        <v>1400</v>
      </c>
      <c r="I52" s="21">
        <f>IF($A52&lt;0,0,MIN(MIN('Escenari Energia Ambient'!C$12*'Escenari Energia Ambient'!C$23,'Escenari Energia Ambient'!C$22)*'Escenari Energia Ambient'!C$24,$A52*'Escenari Energia Ambient'!C$13*1000))</f>
        <v>1000</v>
      </c>
      <c r="J52" s="21">
        <f>IF($A52&lt;1,0,MIN(MIN('Escenari Energia Ambient'!D$12*'Escenari Energia Ambient'!D$23,'Escenari Energia Ambient'!D$22)*'Escenari Energia Ambient'!D$24,$A52*'Escenari Energia Ambient'!D$13*1000))</f>
        <v>20000</v>
      </c>
      <c r="K52" s="4">
        <f>H52/('Escenari Energia Ambient'!B$13*$A52*1000)</f>
        <v>3.888888888888889E-2</v>
      </c>
      <c r="L52" s="4">
        <f>I52/('Escenari Energia Ambient'!C$13*$A52*1000)</f>
        <v>3.4722222222222224E-2</v>
      </c>
      <c r="M52" s="17">
        <f>J52/('Escenari Energia Ambient'!D$13*$A52*1000)</f>
        <v>0.83333333333333337</v>
      </c>
      <c r="N52" s="20">
        <f>IF(B52=0,(MIN(MIN('Escenari Energia Ambient'!B$12*'Escenari Energia Ambient'!B$28,'Escenari Energia Ambient'!B$27)*'Escenari Energia Ambient'!B$29,'Escenari Energia Ambient'!B$14)+B52),MIN(MIN('Escenari Energia Ambient'!B$12*'Escenari Energia Ambient'!B$31,'Escenari Energia Ambient'!B$30)*'Escenari Energia Ambient'!B$32,'Escenari Energia Ambient'!B$14+$A52*'Escenari Energia Ambient'!B$13))</f>
        <v>1200</v>
      </c>
      <c r="O52" s="21">
        <f>IF(C52=0,(MIN(MIN('Escenari Energia Ambient'!C$12*'Escenari Energia Ambient'!C$28,'Escenari Energia Ambient'!C$27)*'Escenari Energia Ambient'!C$29,'Escenari Energia Ambient'!C$14)+C52),MIN(MIN('Escenari Energia Ambient'!C$12*'Escenari Energia Ambient'!C$31,'Escenari Energia Ambient'!C$30)*'Escenari Energia Ambient'!C$32,'Escenari Energia Ambient'!C$14+$A52*'Escenari Energia Ambient'!C$13))</f>
        <v>1000</v>
      </c>
      <c r="P52" s="21">
        <f>IF(D52=0,(MIN(MIN('Escenari Energia Ambient'!D$12*'Escenari Energia Ambient'!D$28,'Escenari Energia Ambient'!D$27)*'Escenari Energia Ambient'!D$29,'Escenari Energia Ambient'!D$14)+D52),MIN(MIN('Escenari Energia Ambient'!D$12*'Escenari Energia Ambient'!D$31,'Escenari Energia Ambient'!D$30)*'Escenari Energia Ambient'!D$32,'Escenari Energia Ambient'!D$14+$A52*'Escenari Energia Ambient'!D$13))</f>
        <v>24000</v>
      </c>
      <c r="Q52" s="4">
        <f>N52/('Escenari Energia Ambient'!B$13*$A52*1000+'Escenari Energia Ambient'!B$14)</f>
        <v>2.7914701975663033E-2</v>
      </c>
      <c r="R52" s="4">
        <f>O52/('Escenari Energia Ambient'!C$13*$A52*1000+'Escenari Energia Ambient'!C$14)</f>
        <v>2.7942248959849782E-2</v>
      </c>
      <c r="S52" s="80">
        <f>P52/('Escenari Energia Ambient'!D$13*$A52*1000+'Escenari Energia Ambient'!D$14)</f>
        <v>0.2857142857142857</v>
      </c>
    </row>
    <row r="53" spans="1:19">
      <c r="A53" s="63">
        <f t="shared" si="1"/>
        <v>24.5</v>
      </c>
      <c r="B53" s="81">
        <f>IF($A53&lt;1,0,MIN(MIN('Escenari Energia Ambient'!B$12*'Escenari Energia Ambient'!B$18,'Escenari Energia Ambient'!B$17)*'Escenari Energia Ambient'!B$19,$A53*'Escenari Energia Ambient'!B$13*1000))</f>
        <v>560</v>
      </c>
      <c r="C53" s="59">
        <f>IF($A53&lt;0,0,MIN(MIN('Escenari Energia Ambient'!C$12*'Escenari Energia Ambient'!C$18,'Escenari Energia Ambient'!C$17)*'Escenari Energia Ambient'!C$19,$A53*'Escenari Energia Ambient'!C$13*1000))</f>
        <v>1000</v>
      </c>
      <c r="D53" s="59">
        <f>IF($A53&lt;1,0,MIN(MIN('Escenari Energia Ambient'!D$12*'Escenari Energia Ambient'!D$18,'Escenari Energia Ambient'!D$17)*'Escenari Energia Ambient'!D$19,$A53*'Escenari Energia Ambient'!D$13*1000))</f>
        <v>12000</v>
      </c>
      <c r="E53" s="60">
        <f>B53/('Escenari Energia Ambient'!B$13*$A53*1000)</f>
        <v>1.5238095238095238E-2</v>
      </c>
      <c r="F53" s="60">
        <f>C53/('Escenari Energia Ambient'!C$13*$A53*1000)</f>
        <v>3.4013605442176874E-2</v>
      </c>
      <c r="G53" s="61">
        <f>D53/('Escenari Energia Ambient'!D$13*$A53*1000)</f>
        <v>0.48979591836734693</v>
      </c>
      <c r="H53" s="20">
        <f>IF($A53&lt;1,0,MIN(MIN('Escenari Energia Ambient'!B$12*'Escenari Energia Ambient'!B$23,'Escenari Energia Ambient'!B$22)*'Escenari Energia Ambient'!B$24,$A53*'Escenari Energia Ambient'!B$13*1000))</f>
        <v>1400</v>
      </c>
      <c r="I53" s="21">
        <f>IF($A53&lt;0,0,MIN(MIN('Escenari Energia Ambient'!C$12*'Escenari Energia Ambient'!C$23,'Escenari Energia Ambient'!C$22)*'Escenari Energia Ambient'!C$24,$A53*'Escenari Energia Ambient'!C$13*1000))</f>
        <v>1000</v>
      </c>
      <c r="J53" s="21">
        <f>IF($A53&lt;1,0,MIN(MIN('Escenari Energia Ambient'!D$12*'Escenari Energia Ambient'!D$23,'Escenari Energia Ambient'!D$22)*'Escenari Energia Ambient'!D$24,$A53*'Escenari Energia Ambient'!D$13*1000))</f>
        <v>20000</v>
      </c>
      <c r="K53" s="4">
        <f>H53/('Escenari Energia Ambient'!B$13*$A53*1000)</f>
        <v>3.8095238095238099E-2</v>
      </c>
      <c r="L53" s="4">
        <f>I53/('Escenari Energia Ambient'!C$13*$A53*1000)</f>
        <v>3.4013605442176874E-2</v>
      </c>
      <c r="M53" s="17">
        <f>J53/('Escenari Energia Ambient'!D$13*$A53*1000)</f>
        <v>0.81632653061224492</v>
      </c>
      <c r="N53" s="20">
        <f>IF(B53=0,(MIN(MIN('Escenari Energia Ambient'!B$12*'Escenari Energia Ambient'!B$28,'Escenari Energia Ambient'!B$27)*'Escenari Energia Ambient'!B$29,'Escenari Energia Ambient'!B$14)+B53),MIN(MIN('Escenari Energia Ambient'!B$12*'Escenari Energia Ambient'!B$31,'Escenari Energia Ambient'!B$30)*'Escenari Energia Ambient'!B$32,'Escenari Energia Ambient'!B$14+$A53*'Escenari Energia Ambient'!B$13))</f>
        <v>1200</v>
      </c>
      <c r="O53" s="21">
        <f>IF(C53=0,(MIN(MIN('Escenari Energia Ambient'!C$12*'Escenari Energia Ambient'!C$28,'Escenari Energia Ambient'!C$27)*'Escenari Energia Ambient'!C$29,'Escenari Energia Ambient'!C$14)+C53),MIN(MIN('Escenari Energia Ambient'!C$12*'Escenari Energia Ambient'!C$31,'Escenari Energia Ambient'!C$30)*'Escenari Energia Ambient'!C$32,'Escenari Energia Ambient'!C$14+$A53*'Escenari Energia Ambient'!C$13))</f>
        <v>1000</v>
      </c>
      <c r="P53" s="21">
        <f>IF(D53=0,(MIN(MIN('Escenari Energia Ambient'!D$12*'Escenari Energia Ambient'!D$28,'Escenari Energia Ambient'!D$27)*'Escenari Energia Ambient'!D$29,'Escenari Energia Ambient'!D$14)+D53),MIN(MIN('Escenari Energia Ambient'!D$12*'Escenari Energia Ambient'!D$31,'Escenari Energia Ambient'!D$30)*'Escenari Energia Ambient'!D$32,'Escenari Energia Ambient'!D$14+$A53*'Escenari Energia Ambient'!D$13))</f>
        <v>24000</v>
      </c>
      <c r="Q53" s="4">
        <f>N53/('Escenari Energia Ambient'!B$13*$A53*1000+'Escenari Energia Ambient'!B$14)</f>
        <v>2.7436034029827541E-2</v>
      </c>
      <c r="R53" s="4">
        <f>O53/('Escenari Energia Ambient'!C$13*$A53*1000+'Escenari Energia Ambient'!C$14)</f>
        <v>2.7481511812927854E-2</v>
      </c>
      <c r="S53" s="80">
        <f>P53/('Escenari Energia Ambient'!D$13*$A53*1000+'Escenari Energia Ambient'!D$14)</f>
        <v>0.28402366863905326</v>
      </c>
    </row>
    <row r="54" spans="1:19">
      <c r="A54" s="63">
        <f t="shared" si="1"/>
        <v>25</v>
      </c>
      <c r="B54" s="81">
        <f>IF($A54&lt;1,0,MIN(MIN('Escenari Energia Ambient'!B$12*'Escenari Energia Ambient'!B$18,'Escenari Energia Ambient'!B$17)*'Escenari Energia Ambient'!B$19,$A54*'Escenari Energia Ambient'!B$13*1000))</f>
        <v>560</v>
      </c>
      <c r="C54" s="59">
        <f>IF($A54&lt;0,0,MIN(MIN('Escenari Energia Ambient'!C$12*'Escenari Energia Ambient'!C$18,'Escenari Energia Ambient'!C$17)*'Escenari Energia Ambient'!C$19,$A54*'Escenari Energia Ambient'!C$13*1000))</f>
        <v>1000</v>
      </c>
      <c r="D54" s="59">
        <f>IF($A54&lt;1,0,MIN(MIN('Escenari Energia Ambient'!D$12*'Escenari Energia Ambient'!D$18,'Escenari Energia Ambient'!D$17)*'Escenari Energia Ambient'!D$19,$A54*'Escenari Energia Ambient'!D$13*1000))</f>
        <v>12000</v>
      </c>
      <c r="E54" s="60">
        <f>B54/('Escenari Energia Ambient'!B$13*$A54*1000)</f>
        <v>1.4933333333333333E-2</v>
      </c>
      <c r="F54" s="60">
        <f>C54/('Escenari Energia Ambient'!C$13*$A54*1000)</f>
        <v>3.3333333333333333E-2</v>
      </c>
      <c r="G54" s="61">
        <f>D54/('Escenari Energia Ambient'!D$13*$A54*1000)</f>
        <v>0.48</v>
      </c>
      <c r="H54" s="20">
        <f>IF($A54&lt;1,0,MIN(MIN('Escenari Energia Ambient'!B$12*'Escenari Energia Ambient'!B$23,'Escenari Energia Ambient'!B$22)*'Escenari Energia Ambient'!B$24,$A54*'Escenari Energia Ambient'!B$13*1000))</f>
        <v>1400</v>
      </c>
      <c r="I54" s="21">
        <f>IF($A54&lt;0,0,MIN(MIN('Escenari Energia Ambient'!C$12*'Escenari Energia Ambient'!C$23,'Escenari Energia Ambient'!C$22)*'Escenari Energia Ambient'!C$24,$A54*'Escenari Energia Ambient'!C$13*1000))</f>
        <v>1000</v>
      </c>
      <c r="J54" s="21">
        <f>IF($A54&lt;1,0,MIN(MIN('Escenari Energia Ambient'!D$12*'Escenari Energia Ambient'!D$23,'Escenari Energia Ambient'!D$22)*'Escenari Energia Ambient'!D$24,$A54*'Escenari Energia Ambient'!D$13*1000))</f>
        <v>20000</v>
      </c>
      <c r="K54" s="4">
        <f>H54/('Escenari Energia Ambient'!B$13*$A54*1000)</f>
        <v>3.7333333333333336E-2</v>
      </c>
      <c r="L54" s="4">
        <f>I54/('Escenari Energia Ambient'!C$13*$A54*1000)</f>
        <v>3.3333333333333333E-2</v>
      </c>
      <c r="M54" s="17">
        <f>J54/('Escenari Energia Ambient'!D$13*$A54*1000)</f>
        <v>0.8</v>
      </c>
      <c r="N54" s="20">
        <f>IF(B54=0,(MIN(MIN('Escenari Energia Ambient'!B$12*'Escenari Energia Ambient'!B$28,'Escenari Energia Ambient'!B$27)*'Escenari Energia Ambient'!B$29,'Escenari Energia Ambient'!B$14)+B54),MIN(MIN('Escenari Energia Ambient'!B$12*'Escenari Energia Ambient'!B$31,'Escenari Energia Ambient'!B$30)*'Escenari Energia Ambient'!B$32,'Escenari Energia Ambient'!B$14+$A54*'Escenari Energia Ambient'!B$13))</f>
        <v>1200</v>
      </c>
      <c r="O54" s="21">
        <f>IF(C54=0,(MIN(MIN('Escenari Energia Ambient'!C$12*'Escenari Energia Ambient'!C$28,'Escenari Energia Ambient'!C$27)*'Escenari Energia Ambient'!C$29,'Escenari Energia Ambient'!C$14)+C54),MIN(MIN('Escenari Energia Ambient'!C$12*'Escenari Energia Ambient'!C$31,'Escenari Energia Ambient'!C$30)*'Escenari Energia Ambient'!C$32,'Escenari Energia Ambient'!C$14+$A54*'Escenari Energia Ambient'!C$13))</f>
        <v>1000</v>
      </c>
      <c r="P54" s="21">
        <f>IF(D54=0,(MIN(MIN('Escenari Energia Ambient'!D$12*'Escenari Energia Ambient'!D$28,'Escenari Energia Ambient'!D$27)*'Escenari Energia Ambient'!D$29,'Escenari Energia Ambient'!D$14)+D54),MIN(MIN('Escenari Energia Ambient'!D$12*'Escenari Energia Ambient'!D$31,'Escenari Energia Ambient'!D$30)*'Escenari Energia Ambient'!D$32,'Escenari Energia Ambient'!D$14+$A54*'Escenari Energia Ambient'!D$13))</f>
        <v>24000</v>
      </c>
      <c r="Q54" s="4">
        <f>N54/('Escenari Energia Ambient'!B$13*$A54*1000+'Escenari Energia Ambient'!B$14)</f>
        <v>2.6973505274444178E-2</v>
      </c>
      <c r="R54" s="4">
        <f>O54/('Escenari Energia Ambient'!C$13*$A54*1000+'Escenari Energia Ambient'!C$14)</f>
        <v>2.7035722299874825E-2</v>
      </c>
      <c r="S54" s="80">
        <f>P54/('Escenari Energia Ambient'!D$13*$A54*1000+'Escenari Energia Ambient'!D$14)</f>
        <v>0.28235294117647058</v>
      </c>
    </row>
    <row r="55" spans="1:19">
      <c r="A55" s="63">
        <f t="shared" si="1"/>
        <v>25.5</v>
      </c>
      <c r="B55" s="81">
        <f>IF($A55&lt;1,0,MIN(MIN('Escenari Energia Ambient'!B$12*'Escenari Energia Ambient'!B$18,'Escenari Energia Ambient'!B$17)*'Escenari Energia Ambient'!B$19,$A55*'Escenari Energia Ambient'!B$13*1000))</f>
        <v>560</v>
      </c>
      <c r="C55" s="59">
        <f>IF($A55&lt;0,0,MIN(MIN('Escenari Energia Ambient'!C$12*'Escenari Energia Ambient'!C$18,'Escenari Energia Ambient'!C$17)*'Escenari Energia Ambient'!C$19,$A55*'Escenari Energia Ambient'!C$13*1000))</f>
        <v>1000</v>
      </c>
      <c r="D55" s="59">
        <f>IF($A55&lt;1,0,MIN(MIN('Escenari Energia Ambient'!D$12*'Escenari Energia Ambient'!D$18,'Escenari Energia Ambient'!D$17)*'Escenari Energia Ambient'!D$19,$A55*'Escenari Energia Ambient'!D$13*1000))</f>
        <v>12000</v>
      </c>
      <c r="E55" s="60">
        <f>B55/('Escenari Energia Ambient'!B$13*$A55*1000)</f>
        <v>1.4640522875816993E-2</v>
      </c>
      <c r="F55" s="60">
        <f>C55/('Escenari Energia Ambient'!C$13*$A55*1000)</f>
        <v>3.2679738562091505E-2</v>
      </c>
      <c r="G55" s="61">
        <f>D55/('Escenari Energia Ambient'!D$13*$A55*1000)</f>
        <v>0.47058823529411764</v>
      </c>
      <c r="H55" s="20">
        <f>IF($A55&lt;1,0,MIN(MIN('Escenari Energia Ambient'!B$12*'Escenari Energia Ambient'!B$23,'Escenari Energia Ambient'!B$22)*'Escenari Energia Ambient'!B$24,$A55*'Escenari Energia Ambient'!B$13*1000))</f>
        <v>1400</v>
      </c>
      <c r="I55" s="21">
        <f>IF($A55&lt;0,0,MIN(MIN('Escenari Energia Ambient'!C$12*'Escenari Energia Ambient'!C$23,'Escenari Energia Ambient'!C$22)*'Escenari Energia Ambient'!C$24,$A55*'Escenari Energia Ambient'!C$13*1000))</f>
        <v>1000</v>
      </c>
      <c r="J55" s="21">
        <f>IF($A55&lt;1,0,MIN(MIN('Escenari Energia Ambient'!D$12*'Escenari Energia Ambient'!D$23,'Escenari Energia Ambient'!D$22)*'Escenari Energia Ambient'!D$24,$A55*'Escenari Energia Ambient'!D$13*1000))</f>
        <v>20000</v>
      </c>
      <c r="K55" s="4">
        <f>H55/('Escenari Energia Ambient'!B$13*$A55*1000)</f>
        <v>3.6601307189542485E-2</v>
      </c>
      <c r="L55" s="4">
        <f>I55/('Escenari Energia Ambient'!C$13*$A55*1000)</f>
        <v>3.2679738562091505E-2</v>
      </c>
      <c r="M55" s="17">
        <f>J55/('Escenari Energia Ambient'!D$13*$A55*1000)</f>
        <v>0.78431372549019607</v>
      </c>
      <c r="N55" s="20">
        <f>IF(B55=0,(MIN(MIN('Escenari Energia Ambient'!B$12*'Escenari Energia Ambient'!B$28,'Escenari Energia Ambient'!B$27)*'Escenari Energia Ambient'!B$29,'Escenari Energia Ambient'!B$14)+B55),MIN(MIN('Escenari Energia Ambient'!B$12*'Escenari Energia Ambient'!B$31,'Escenari Energia Ambient'!B$30)*'Escenari Energia Ambient'!B$32,'Escenari Energia Ambient'!B$14+$A55*'Escenari Energia Ambient'!B$13))</f>
        <v>1200</v>
      </c>
      <c r="O55" s="21">
        <f>IF(C55=0,(MIN(MIN('Escenari Energia Ambient'!C$12*'Escenari Energia Ambient'!C$28,'Escenari Energia Ambient'!C$27)*'Escenari Energia Ambient'!C$29,'Escenari Energia Ambient'!C$14)+C55),MIN(MIN('Escenari Energia Ambient'!C$12*'Escenari Energia Ambient'!C$31,'Escenari Energia Ambient'!C$30)*'Escenari Energia Ambient'!C$32,'Escenari Energia Ambient'!C$14+$A55*'Escenari Energia Ambient'!C$13))</f>
        <v>1000</v>
      </c>
      <c r="P55" s="21">
        <f>IF(D55=0,(MIN(MIN('Escenari Energia Ambient'!D$12*'Escenari Energia Ambient'!D$28,'Escenari Energia Ambient'!D$27)*'Escenari Energia Ambient'!D$29,'Escenari Energia Ambient'!D$14)+D55),MIN(MIN('Escenari Energia Ambient'!D$12*'Escenari Energia Ambient'!D$31,'Escenari Energia Ambient'!D$30)*'Escenari Energia Ambient'!D$32,'Escenari Energia Ambient'!D$14+$A55*'Escenari Energia Ambient'!D$13))</f>
        <v>24000</v>
      </c>
      <c r="Q55" s="4">
        <f>N55/('Escenari Energia Ambient'!B$13*$A55*1000+'Escenari Energia Ambient'!B$14)</f>
        <v>2.6526312997230211E-2</v>
      </c>
      <c r="R55" s="4">
        <f>O55/('Escenari Energia Ambient'!C$13*$A55*1000+'Escenari Energia Ambient'!C$14)</f>
        <v>2.6604164615928978E-2</v>
      </c>
      <c r="S55" s="80">
        <f>P55/('Escenari Energia Ambient'!D$13*$A55*1000+'Escenari Energia Ambient'!D$14)</f>
        <v>0.2807017543859649</v>
      </c>
    </row>
    <row r="56" spans="1:19">
      <c r="A56" s="63">
        <f t="shared" si="1"/>
        <v>26</v>
      </c>
      <c r="B56" s="81">
        <f>IF($A56&lt;1,0,MIN(MIN('Escenari Energia Ambient'!B$12*'Escenari Energia Ambient'!B$18,'Escenari Energia Ambient'!B$17)*'Escenari Energia Ambient'!B$19,$A56*'Escenari Energia Ambient'!B$13*1000))</f>
        <v>560</v>
      </c>
      <c r="C56" s="59">
        <f>IF($A56&lt;0,0,MIN(MIN('Escenari Energia Ambient'!C$12*'Escenari Energia Ambient'!C$18,'Escenari Energia Ambient'!C$17)*'Escenari Energia Ambient'!C$19,$A56*'Escenari Energia Ambient'!C$13*1000))</f>
        <v>1000</v>
      </c>
      <c r="D56" s="59">
        <f>IF($A56&lt;1,0,MIN(MIN('Escenari Energia Ambient'!D$12*'Escenari Energia Ambient'!D$18,'Escenari Energia Ambient'!D$17)*'Escenari Energia Ambient'!D$19,$A56*'Escenari Energia Ambient'!D$13*1000))</f>
        <v>12000</v>
      </c>
      <c r="E56" s="60">
        <f>B56/('Escenari Energia Ambient'!B$13*$A56*1000)</f>
        <v>1.4358974358974359E-2</v>
      </c>
      <c r="F56" s="60">
        <f>C56/('Escenari Energia Ambient'!C$13*$A56*1000)</f>
        <v>3.2051282051282048E-2</v>
      </c>
      <c r="G56" s="61">
        <f>D56/('Escenari Energia Ambient'!D$13*$A56*1000)</f>
        <v>0.46153846153846156</v>
      </c>
      <c r="H56" s="20">
        <f>IF($A56&lt;1,0,MIN(MIN('Escenari Energia Ambient'!B$12*'Escenari Energia Ambient'!B$23,'Escenari Energia Ambient'!B$22)*'Escenari Energia Ambient'!B$24,$A56*'Escenari Energia Ambient'!B$13*1000))</f>
        <v>1400</v>
      </c>
      <c r="I56" s="21">
        <f>IF($A56&lt;0,0,MIN(MIN('Escenari Energia Ambient'!C$12*'Escenari Energia Ambient'!C$23,'Escenari Energia Ambient'!C$22)*'Escenari Energia Ambient'!C$24,$A56*'Escenari Energia Ambient'!C$13*1000))</f>
        <v>1000</v>
      </c>
      <c r="J56" s="21">
        <f>IF($A56&lt;1,0,MIN(MIN('Escenari Energia Ambient'!D$12*'Escenari Energia Ambient'!D$23,'Escenari Energia Ambient'!D$22)*'Escenari Energia Ambient'!D$24,$A56*'Escenari Energia Ambient'!D$13*1000))</f>
        <v>20000</v>
      </c>
      <c r="K56" s="4">
        <f>H56/('Escenari Energia Ambient'!B$13*$A56*1000)</f>
        <v>3.5897435897435895E-2</v>
      </c>
      <c r="L56" s="4">
        <f>I56/('Escenari Energia Ambient'!C$13*$A56*1000)</f>
        <v>3.2051282051282048E-2</v>
      </c>
      <c r="M56" s="17">
        <f>J56/('Escenari Energia Ambient'!D$13*$A56*1000)</f>
        <v>0.76923076923076927</v>
      </c>
      <c r="N56" s="20">
        <f>IF(B56=0,(MIN(MIN('Escenari Energia Ambient'!B$12*'Escenari Energia Ambient'!B$28,'Escenari Energia Ambient'!B$27)*'Escenari Energia Ambient'!B$29,'Escenari Energia Ambient'!B$14)+B56),MIN(MIN('Escenari Energia Ambient'!B$12*'Escenari Energia Ambient'!B$31,'Escenari Energia Ambient'!B$30)*'Escenari Energia Ambient'!B$32,'Escenari Energia Ambient'!B$14+$A56*'Escenari Energia Ambient'!B$13))</f>
        <v>1200</v>
      </c>
      <c r="O56" s="21">
        <f>IF(C56=0,(MIN(MIN('Escenari Energia Ambient'!C$12*'Escenari Energia Ambient'!C$28,'Escenari Energia Ambient'!C$27)*'Escenari Energia Ambient'!C$29,'Escenari Energia Ambient'!C$14)+C56),MIN(MIN('Escenari Energia Ambient'!C$12*'Escenari Energia Ambient'!C$31,'Escenari Energia Ambient'!C$30)*'Escenari Energia Ambient'!C$32,'Escenari Energia Ambient'!C$14+$A56*'Escenari Energia Ambient'!C$13))</f>
        <v>1000</v>
      </c>
      <c r="P56" s="21">
        <f>IF(D56=0,(MIN(MIN('Escenari Energia Ambient'!D$12*'Escenari Energia Ambient'!D$28,'Escenari Energia Ambient'!D$27)*'Escenari Energia Ambient'!D$29,'Escenari Energia Ambient'!D$14)+D56),MIN(MIN('Escenari Energia Ambient'!D$12*'Escenari Energia Ambient'!D$31,'Escenari Energia Ambient'!D$30)*'Escenari Energia Ambient'!D$32,'Escenari Energia Ambient'!D$14+$A56*'Escenari Energia Ambient'!D$13))</f>
        <v>24000</v>
      </c>
      <c r="Q56" s="4">
        <f>N56/('Escenari Energia Ambient'!B$13*$A56*1000+'Escenari Energia Ambient'!B$14)</f>
        <v>2.6093706850250392E-2</v>
      </c>
      <c r="R56" s="4">
        <f>O56/('Escenari Energia Ambient'!C$13*$A56*1000+'Escenari Energia Ambient'!C$14)</f>
        <v>2.6186167942369484E-2</v>
      </c>
      <c r="S56" s="80">
        <f>P56/('Escenari Energia Ambient'!D$13*$A56*1000+'Escenari Energia Ambient'!D$14)</f>
        <v>0.27906976744186046</v>
      </c>
    </row>
    <row r="57" spans="1:19">
      <c r="A57" s="63">
        <f t="shared" si="1"/>
        <v>26.5</v>
      </c>
      <c r="B57" s="81">
        <f>IF($A57&lt;1,0,MIN(MIN('Escenari Energia Ambient'!B$12*'Escenari Energia Ambient'!B$18,'Escenari Energia Ambient'!B$17)*'Escenari Energia Ambient'!B$19,$A57*'Escenari Energia Ambient'!B$13*1000))</f>
        <v>560</v>
      </c>
      <c r="C57" s="59">
        <f>IF($A57&lt;0,0,MIN(MIN('Escenari Energia Ambient'!C$12*'Escenari Energia Ambient'!C$18,'Escenari Energia Ambient'!C$17)*'Escenari Energia Ambient'!C$19,$A57*'Escenari Energia Ambient'!C$13*1000))</f>
        <v>1000</v>
      </c>
      <c r="D57" s="59">
        <f>IF($A57&lt;1,0,MIN(MIN('Escenari Energia Ambient'!D$12*'Escenari Energia Ambient'!D$18,'Escenari Energia Ambient'!D$17)*'Escenari Energia Ambient'!D$19,$A57*'Escenari Energia Ambient'!D$13*1000))</f>
        <v>12000</v>
      </c>
      <c r="E57" s="60">
        <f>B57/('Escenari Energia Ambient'!B$13*$A57*1000)</f>
        <v>1.4088050314465408E-2</v>
      </c>
      <c r="F57" s="60">
        <f>C57/('Escenari Energia Ambient'!C$13*$A57*1000)</f>
        <v>3.1446540880503152E-2</v>
      </c>
      <c r="G57" s="61">
        <f>D57/('Escenari Energia Ambient'!D$13*$A57*1000)</f>
        <v>0.45283018867924529</v>
      </c>
      <c r="H57" s="20">
        <f>IF($A57&lt;1,0,MIN(MIN('Escenari Energia Ambient'!B$12*'Escenari Energia Ambient'!B$23,'Escenari Energia Ambient'!B$22)*'Escenari Energia Ambient'!B$24,$A57*'Escenari Energia Ambient'!B$13*1000))</f>
        <v>1400</v>
      </c>
      <c r="I57" s="21">
        <f>IF($A57&lt;0,0,MIN(MIN('Escenari Energia Ambient'!C$12*'Escenari Energia Ambient'!C$23,'Escenari Energia Ambient'!C$22)*'Escenari Energia Ambient'!C$24,$A57*'Escenari Energia Ambient'!C$13*1000))</f>
        <v>1000</v>
      </c>
      <c r="J57" s="21">
        <f>IF($A57&lt;1,0,MIN(MIN('Escenari Energia Ambient'!D$12*'Escenari Energia Ambient'!D$23,'Escenari Energia Ambient'!D$22)*'Escenari Energia Ambient'!D$24,$A57*'Escenari Energia Ambient'!D$13*1000))</f>
        <v>20000</v>
      </c>
      <c r="K57" s="4">
        <f>H57/('Escenari Energia Ambient'!B$13*$A57*1000)</f>
        <v>3.5220125786163521E-2</v>
      </c>
      <c r="L57" s="4">
        <f>I57/('Escenari Energia Ambient'!C$13*$A57*1000)</f>
        <v>3.1446540880503152E-2</v>
      </c>
      <c r="M57" s="17">
        <f>J57/('Escenari Energia Ambient'!D$13*$A57*1000)</f>
        <v>0.75471698113207553</v>
      </c>
      <c r="N57" s="20">
        <f>IF(B57=0,(MIN(MIN('Escenari Energia Ambient'!B$12*'Escenari Energia Ambient'!B$28,'Escenari Energia Ambient'!B$27)*'Escenari Energia Ambient'!B$29,'Escenari Energia Ambient'!B$14)+B57),MIN(MIN('Escenari Energia Ambient'!B$12*'Escenari Energia Ambient'!B$31,'Escenari Energia Ambient'!B$30)*'Escenari Energia Ambient'!B$32,'Escenari Energia Ambient'!B$14+$A57*'Escenari Energia Ambient'!B$13))</f>
        <v>1200</v>
      </c>
      <c r="O57" s="21">
        <f>IF(C57=0,(MIN(MIN('Escenari Energia Ambient'!C$12*'Escenari Energia Ambient'!C$28,'Escenari Energia Ambient'!C$27)*'Escenari Energia Ambient'!C$29,'Escenari Energia Ambient'!C$14)+C57),MIN(MIN('Escenari Energia Ambient'!C$12*'Escenari Energia Ambient'!C$31,'Escenari Energia Ambient'!C$30)*'Escenari Energia Ambient'!C$32,'Escenari Energia Ambient'!C$14+$A57*'Escenari Energia Ambient'!C$13))</f>
        <v>1000</v>
      </c>
      <c r="P57" s="21">
        <f>IF(D57=0,(MIN(MIN('Escenari Energia Ambient'!D$12*'Escenari Energia Ambient'!D$28,'Escenari Energia Ambient'!D$27)*'Escenari Energia Ambient'!D$29,'Escenari Energia Ambient'!D$14)+D57),MIN(MIN('Escenari Energia Ambient'!D$12*'Escenari Energia Ambient'!D$31,'Escenari Energia Ambient'!D$30)*'Escenari Energia Ambient'!D$32,'Escenari Energia Ambient'!D$14+$A57*'Escenari Energia Ambient'!D$13))</f>
        <v>24000</v>
      </c>
      <c r="Q57" s="4">
        <f>N57/('Escenari Energia Ambient'!B$13*$A57*1000+'Escenari Energia Ambient'!B$14)</f>
        <v>2.5674984648498763E-2</v>
      </c>
      <c r="R57" s="4">
        <f>O57/('Escenari Energia Ambient'!C$13*$A57*1000+'Escenari Energia Ambient'!C$14)</f>
        <v>2.578110296714714E-2</v>
      </c>
      <c r="S57" s="80">
        <f>P57/('Escenari Energia Ambient'!D$13*$A57*1000+'Escenari Energia Ambient'!D$14)</f>
        <v>0.2774566473988439</v>
      </c>
    </row>
    <row r="58" spans="1:19">
      <c r="A58" s="63">
        <f t="shared" si="1"/>
        <v>27</v>
      </c>
      <c r="B58" s="81">
        <f>IF($A58&lt;1,0,MIN(MIN('Escenari Energia Ambient'!B$12*'Escenari Energia Ambient'!B$18,'Escenari Energia Ambient'!B$17)*'Escenari Energia Ambient'!B$19,$A58*'Escenari Energia Ambient'!B$13*1000))</f>
        <v>560</v>
      </c>
      <c r="C58" s="59">
        <f>IF($A58&lt;0,0,MIN(MIN('Escenari Energia Ambient'!C$12*'Escenari Energia Ambient'!C$18,'Escenari Energia Ambient'!C$17)*'Escenari Energia Ambient'!C$19,$A58*'Escenari Energia Ambient'!C$13*1000))</f>
        <v>1000</v>
      </c>
      <c r="D58" s="59">
        <f>IF($A58&lt;1,0,MIN(MIN('Escenari Energia Ambient'!D$12*'Escenari Energia Ambient'!D$18,'Escenari Energia Ambient'!D$17)*'Escenari Energia Ambient'!D$19,$A58*'Escenari Energia Ambient'!D$13*1000))</f>
        <v>12000</v>
      </c>
      <c r="E58" s="60">
        <f>B58/('Escenari Energia Ambient'!B$13*$A58*1000)</f>
        <v>1.3827160493827161E-2</v>
      </c>
      <c r="F58" s="60">
        <f>C58/('Escenari Energia Ambient'!C$13*$A58*1000)</f>
        <v>3.0864197530864196E-2</v>
      </c>
      <c r="G58" s="61">
        <f>D58/('Escenari Energia Ambient'!D$13*$A58*1000)</f>
        <v>0.44444444444444442</v>
      </c>
      <c r="H58" s="20">
        <f>IF($A58&lt;1,0,MIN(MIN('Escenari Energia Ambient'!B$12*'Escenari Energia Ambient'!B$23,'Escenari Energia Ambient'!B$22)*'Escenari Energia Ambient'!B$24,$A58*'Escenari Energia Ambient'!B$13*1000))</f>
        <v>1400</v>
      </c>
      <c r="I58" s="21">
        <f>IF($A58&lt;0,0,MIN(MIN('Escenari Energia Ambient'!C$12*'Escenari Energia Ambient'!C$23,'Escenari Energia Ambient'!C$22)*'Escenari Energia Ambient'!C$24,$A58*'Escenari Energia Ambient'!C$13*1000))</f>
        <v>1000</v>
      </c>
      <c r="J58" s="21">
        <f>IF($A58&lt;1,0,MIN(MIN('Escenari Energia Ambient'!D$12*'Escenari Energia Ambient'!D$23,'Escenari Energia Ambient'!D$22)*'Escenari Energia Ambient'!D$24,$A58*'Escenari Energia Ambient'!D$13*1000))</f>
        <v>20000</v>
      </c>
      <c r="K58" s="4">
        <f>H58/('Escenari Energia Ambient'!B$13*$A58*1000)</f>
        <v>3.4567901234567898E-2</v>
      </c>
      <c r="L58" s="4">
        <f>I58/('Escenari Energia Ambient'!C$13*$A58*1000)</f>
        <v>3.0864197530864196E-2</v>
      </c>
      <c r="M58" s="17">
        <f>J58/('Escenari Energia Ambient'!D$13*$A58*1000)</f>
        <v>0.7407407407407407</v>
      </c>
      <c r="N58" s="20">
        <f>IF(B58=0,(MIN(MIN('Escenari Energia Ambient'!B$12*'Escenari Energia Ambient'!B$28,'Escenari Energia Ambient'!B$27)*'Escenari Energia Ambient'!B$29,'Escenari Energia Ambient'!B$14)+B58),MIN(MIN('Escenari Energia Ambient'!B$12*'Escenari Energia Ambient'!B$31,'Escenari Energia Ambient'!B$30)*'Escenari Energia Ambient'!B$32,'Escenari Energia Ambient'!B$14+$A58*'Escenari Energia Ambient'!B$13))</f>
        <v>1200</v>
      </c>
      <c r="O58" s="21">
        <f>IF(C58=0,(MIN(MIN('Escenari Energia Ambient'!C$12*'Escenari Energia Ambient'!C$28,'Escenari Energia Ambient'!C$27)*'Escenari Energia Ambient'!C$29,'Escenari Energia Ambient'!C$14)+C58),MIN(MIN('Escenari Energia Ambient'!C$12*'Escenari Energia Ambient'!C$31,'Escenari Energia Ambient'!C$30)*'Escenari Energia Ambient'!C$32,'Escenari Energia Ambient'!C$14+$A58*'Escenari Energia Ambient'!C$13))</f>
        <v>1000</v>
      </c>
      <c r="P58" s="21">
        <f>IF(D58=0,(MIN(MIN('Escenari Energia Ambient'!D$12*'Escenari Energia Ambient'!D$28,'Escenari Energia Ambient'!D$27)*'Escenari Energia Ambient'!D$29,'Escenari Energia Ambient'!D$14)+D58),MIN(MIN('Escenari Energia Ambient'!D$12*'Escenari Energia Ambient'!D$31,'Escenari Energia Ambient'!D$30)*'Escenari Energia Ambient'!D$32,'Escenari Energia Ambient'!D$14+$A58*'Escenari Energia Ambient'!D$13))</f>
        <v>24000</v>
      </c>
      <c r="Q58" s="4">
        <f>N58/('Escenari Energia Ambient'!B$13*$A58*1000+'Escenari Energia Ambient'!B$14)</f>
        <v>2.5269488566609318E-2</v>
      </c>
      <c r="R58" s="4">
        <f>O58/('Escenari Energia Ambient'!C$13*$A58*1000+'Escenari Energia Ambient'!C$14)</f>
        <v>2.5388378723523095E-2</v>
      </c>
      <c r="S58" s="80">
        <f>P58/('Escenari Energia Ambient'!D$13*$A58*1000+'Escenari Energia Ambient'!D$14)</f>
        <v>0.27586206896551724</v>
      </c>
    </row>
    <row r="59" spans="1:19">
      <c r="A59" s="63">
        <f t="shared" si="1"/>
        <v>27.5</v>
      </c>
      <c r="B59" s="81">
        <f>IF($A59&lt;1,0,MIN(MIN('Escenari Energia Ambient'!B$12*'Escenari Energia Ambient'!B$18,'Escenari Energia Ambient'!B$17)*'Escenari Energia Ambient'!B$19,$A59*'Escenari Energia Ambient'!B$13*1000))</f>
        <v>560</v>
      </c>
      <c r="C59" s="59">
        <f>IF($A59&lt;0,0,MIN(MIN('Escenari Energia Ambient'!C$12*'Escenari Energia Ambient'!C$18,'Escenari Energia Ambient'!C$17)*'Escenari Energia Ambient'!C$19,$A59*'Escenari Energia Ambient'!C$13*1000))</f>
        <v>1000</v>
      </c>
      <c r="D59" s="59">
        <f>IF($A59&lt;1,0,MIN(MIN('Escenari Energia Ambient'!D$12*'Escenari Energia Ambient'!D$18,'Escenari Energia Ambient'!D$17)*'Escenari Energia Ambient'!D$19,$A59*'Escenari Energia Ambient'!D$13*1000))</f>
        <v>12000</v>
      </c>
      <c r="E59" s="60">
        <f>B59/('Escenari Energia Ambient'!B$13*$A59*1000)</f>
        <v>1.3575757575757576E-2</v>
      </c>
      <c r="F59" s="60">
        <f>C59/('Escenari Energia Ambient'!C$13*$A59*1000)</f>
        <v>3.0303030303030304E-2</v>
      </c>
      <c r="G59" s="61">
        <f>D59/('Escenari Energia Ambient'!D$13*$A59*1000)</f>
        <v>0.43636363636363634</v>
      </c>
      <c r="H59" s="20">
        <f>IF($A59&lt;1,0,MIN(MIN('Escenari Energia Ambient'!B$12*'Escenari Energia Ambient'!B$23,'Escenari Energia Ambient'!B$22)*'Escenari Energia Ambient'!B$24,$A59*'Escenari Energia Ambient'!B$13*1000))</f>
        <v>1400</v>
      </c>
      <c r="I59" s="21">
        <f>IF($A59&lt;0,0,MIN(MIN('Escenari Energia Ambient'!C$12*'Escenari Energia Ambient'!C$23,'Escenari Energia Ambient'!C$22)*'Escenari Energia Ambient'!C$24,$A59*'Escenari Energia Ambient'!C$13*1000))</f>
        <v>1000</v>
      </c>
      <c r="J59" s="21">
        <f>IF($A59&lt;1,0,MIN(MIN('Escenari Energia Ambient'!D$12*'Escenari Energia Ambient'!D$23,'Escenari Energia Ambient'!D$22)*'Escenari Energia Ambient'!D$24,$A59*'Escenari Energia Ambient'!D$13*1000))</f>
        <v>20000</v>
      </c>
      <c r="K59" s="4">
        <f>H59/('Escenari Energia Ambient'!B$13*$A59*1000)</f>
        <v>3.3939393939393943E-2</v>
      </c>
      <c r="L59" s="4">
        <f>I59/('Escenari Energia Ambient'!C$13*$A59*1000)</f>
        <v>3.0303030303030304E-2</v>
      </c>
      <c r="M59" s="17">
        <f>J59/('Escenari Energia Ambient'!D$13*$A59*1000)</f>
        <v>0.72727272727272729</v>
      </c>
      <c r="N59" s="20">
        <f>IF(B59=0,(MIN(MIN('Escenari Energia Ambient'!B$12*'Escenari Energia Ambient'!B$28,'Escenari Energia Ambient'!B$27)*'Escenari Energia Ambient'!B$29,'Escenari Energia Ambient'!B$14)+B59),MIN(MIN('Escenari Energia Ambient'!B$12*'Escenari Energia Ambient'!B$31,'Escenari Energia Ambient'!B$30)*'Escenari Energia Ambient'!B$32,'Escenari Energia Ambient'!B$14+$A59*'Escenari Energia Ambient'!B$13))</f>
        <v>1200</v>
      </c>
      <c r="O59" s="21">
        <f>IF(C59=0,(MIN(MIN('Escenari Energia Ambient'!C$12*'Escenari Energia Ambient'!C$28,'Escenari Energia Ambient'!C$27)*'Escenari Energia Ambient'!C$29,'Escenari Energia Ambient'!C$14)+C59),MIN(MIN('Escenari Energia Ambient'!C$12*'Escenari Energia Ambient'!C$31,'Escenari Energia Ambient'!C$30)*'Escenari Energia Ambient'!C$32,'Escenari Energia Ambient'!C$14+$A59*'Escenari Energia Ambient'!C$13))</f>
        <v>1000</v>
      </c>
      <c r="P59" s="21">
        <f>IF(D59=0,(MIN(MIN('Escenari Energia Ambient'!D$12*'Escenari Energia Ambient'!D$28,'Escenari Energia Ambient'!D$27)*'Escenari Energia Ambient'!D$29,'Escenari Energia Ambient'!D$14)+D59),MIN(MIN('Escenari Energia Ambient'!D$12*'Escenari Energia Ambient'!D$31,'Escenari Energia Ambient'!D$30)*'Escenari Energia Ambient'!D$32,'Escenari Energia Ambient'!D$14+$A59*'Escenari Energia Ambient'!D$13))</f>
        <v>24000</v>
      </c>
      <c r="Q59" s="4">
        <f>N59/('Escenari Energia Ambient'!B$13*$A59*1000+'Escenari Energia Ambient'!B$14)</f>
        <v>2.4876601690365086E-2</v>
      </c>
      <c r="R59" s="4">
        <f>O59/('Escenari Energia Ambient'!C$13*$A59*1000+'Escenari Energia Ambient'!C$14)</f>
        <v>2.5007439713314712E-2</v>
      </c>
      <c r="S59" s="80">
        <f>P59/('Escenari Energia Ambient'!D$13*$A59*1000+'Escenari Energia Ambient'!D$14)</f>
        <v>0.2742857142857143</v>
      </c>
    </row>
    <row r="60" spans="1:19">
      <c r="A60" s="63">
        <f t="shared" si="1"/>
        <v>28</v>
      </c>
      <c r="B60" s="81">
        <f>IF($A60&lt;1,0,MIN(MIN('Escenari Energia Ambient'!B$12*'Escenari Energia Ambient'!B$18,'Escenari Energia Ambient'!B$17)*'Escenari Energia Ambient'!B$19,$A60*'Escenari Energia Ambient'!B$13*1000))</f>
        <v>560</v>
      </c>
      <c r="C60" s="59">
        <f>IF($A60&lt;0,0,MIN(MIN('Escenari Energia Ambient'!C$12*'Escenari Energia Ambient'!C$18,'Escenari Energia Ambient'!C$17)*'Escenari Energia Ambient'!C$19,$A60*'Escenari Energia Ambient'!C$13*1000))</f>
        <v>1000</v>
      </c>
      <c r="D60" s="59">
        <f>IF($A60&lt;1,0,MIN(MIN('Escenari Energia Ambient'!D$12*'Escenari Energia Ambient'!D$18,'Escenari Energia Ambient'!D$17)*'Escenari Energia Ambient'!D$19,$A60*'Escenari Energia Ambient'!D$13*1000))</f>
        <v>12000</v>
      </c>
      <c r="E60" s="60">
        <f>B60/('Escenari Energia Ambient'!B$13*$A60*1000)</f>
        <v>1.3333333333333334E-2</v>
      </c>
      <c r="F60" s="60">
        <f>C60/('Escenari Energia Ambient'!C$13*$A60*1000)</f>
        <v>2.976190476190476E-2</v>
      </c>
      <c r="G60" s="61">
        <f>D60/('Escenari Energia Ambient'!D$13*$A60*1000)</f>
        <v>0.42857142857142855</v>
      </c>
      <c r="H60" s="20">
        <f>IF($A60&lt;1,0,MIN(MIN('Escenari Energia Ambient'!B$12*'Escenari Energia Ambient'!B$23,'Escenari Energia Ambient'!B$22)*'Escenari Energia Ambient'!B$24,$A60*'Escenari Energia Ambient'!B$13*1000))</f>
        <v>1400</v>
      </c>
      <c r="I60" s="21">
        <f>IF($A60&lt;0,0,MIN(MIN('Escenari Energia Ambient'!C$12*'Escenari Energia Ambient'!C$23,'Escenari Energia Ambient'!C$22)*'Escenari Energia Ambient'!C$24,$A60*'Escenari Energia Ambient'!C$13*1000))</f>
        <v>1000</v>
      </c>
      <c r="J60" s="21">
        <f>IF($A60&lt;1,0,MIN(MIN('Escenari Energia Ambient'!D$12*'Escenari Energia Ambient'!D$23,'Escenari Energia Ambient'!D$22)*'Escenari Energia Ambient'!D$24,$A60*'Escenari Energia Ambient'!D$13*1000))</f>
        <v>20000</v>
      </c>
      <c r="K60" s="4">
        <f>H60/('Escenari Energia Ambient'!B$13*$A60*1000)</f>
        <v>3.3333333333333333E-2</v>
      </c>
      <c r="L60" s="4">
        <f>I60/('Escenari Energia Ambient'!C$13*$A60*1000)</f>
        <v>2.976190476190476E-2</v>
      </c>
      <c r="M60" s="17">
        <f>J60/('Escenari Energia Ambient'!D$13*$A60*1000)</f>
        <v>0.7142857142857143</v>
      </c>
      <c r="N60" s="20">
        <f>IF(B60=0,(MIN(MIN('Escenari Energia Ambient'!B$12*'Escenari Energia Ambient'!B$28,'Escenari Energia Ambient'!B$27)*'Escenari Energia Ambient'!B$29,'Escenari Energia Ambient'!B$14)+B60),MIN(MIN('Escenari Energia Ambient'!B$12*'Escenari Energia Ambient'!B$31,'Escenari Energia Ambient'!B$30)*'Escenari Energia Ambient'!B$32,'Escenari Energia Ambient'!B$14+$A60*'Escenari Energia Ambient'!B$13))</f>
        <v>1200</v>
      </c>
      <c r="O60" s="21">
        <f>IF(C60=0,(MIN(MIN('Escenari Energia Ambient'!C$12*'Escenari Energia Ambient'!C$28,'Escenari Energia Ambient'!C$27)*'Escenari Energia Ambient'!C$29,'Escenari Energia Ambient'!C$14)+C60),MIN(MIN('Escenari Energia Ambient'!C$12*'Escenari Energia Ambient'!C$31,'Escenari Energia Ambient'!C$30)*'Escenari Energia Ambient'!C$32,'Escenari Energia Ambient'!C$14+$A60*'Escenari Energia Ambient'!C$13))</f>
        <v>1000</v>
      </c>
      <c r="P60" s="21">
        <f>IF(D60=0,(MIN(MIN('Escenari Energia Ambient'!D$12*'Escenari Energia Ambient'!D$28,'Escenari Energia Ambient'!D$27)*'Escenari Energia Ambient'!D$29,'Escenari Energia Ambient'!D$14)+D60),MIN(MIN('Escenari Energia Ambient'!D$12*'Escenari Energia Ambient'!D$31,'Escenari Energia Ambient'!D$30)*'Escenari Energia Ambient'!D$32,'Escenari Energia Ambient'!D$14+$A60*'Escenari Energia Ambient'!D$13))</f>
        <v>24000</v>
      </c>
      <c r="Q60" s="4">
        <f>N60/('Escenari Energia Ambient'!B$13*$A60*1000+'Escenari Energia Ambient'!B$14)</f>
        <v>2.4495744884982271E-2</v>
      </c>
      <c r="R60" s="4">
        <f>O60/('Escenari Energia Ambient'!C$13*$A60*1000+'Escenari Energia Ambient'!C$14)</f>
        <v>2.4637763285297907E-2</v>
      </c>
      <c r="S60" s="80">
        <f>P60/('Escenari Energia Ambient'!D$13*$A60*1000+'Escenari Energia Ambient'!D$14)</f>
        <v>0.27272727272727271</v>
      </c>
    </row>
    <row r="61" spans="1:19">
      <c r="A61" s="63">
        <f t="shared" si="1"/>
        <v>28.5</v>
      </c>
      <c r="B61" s="81">
        <f>IF($A61&lt;1,0,MIN(MIN('Escenari Energia Ambient'!B$12*'Escenari Energia Ambient'!B$18,'Escenari Energia Ambient'!B$17)*'Escenari Energia Ambient'!B$19,$A61*'Escenari Energia Ambient'!B$13*1000))</f>
        <v>560</v>
      </c>
      <c r="C61" s="59">
        <f>IF($A61&lt;0,0,MIN(MIN('Escenari Energia Ambient'!C$12*'Escenari Energia Ambient'!C$18,'Escenari Energia Ambient'!C$17)*'Escenari Energia Ambient'!C$19,$A61*'Escenari Energia Ambient'!C$13*1000))</f>
        <v>1000</v>
      </c>
      <c r="D61" s="59">
        <f>IF($A61&lt;1,0,MIN(MIN('Escenari Energia Ambient'!D$12*'Escenari Energia Ambient'!D$18,'Escenari Energia Ambient'!D$17)*'Escenari Energia Ambient'!D$19,$A61*'Escenari Energia Ambient'!D$13*1000))</f>
        <v>12000</v>
      </c>
      <c r="E61" s="60">
        <f>B61/('Escenari Energia Ambient'!B$13*$A61*1000)</f>
        <v>1.3099415204678362E-2</v>
      </c>
      <c r="F61" s="60">
        <f>C61/('Escenari Energia Ambient'!C$13*$A61*1000)</f>
        <v>2.923976608187135E-2</v>
      </c>
      <c r="G61" s="61">
        <f>D61/('Escenari Energia Ambient'!D$13*$A61*1000)</f>
        <v>0.42105263157894735</v>
      </c>
      <c r="H61" s="20">
        <f>IF($A61&lt;1,0,MIN(MIN('Escenari Energia Ambient'!B$12*'Escenari Energia Ambient'!B$23,'Escenari Energia Ambient'!B$22)*'Escenari Energia Ambient'!B$24,$A61*'Escenari Energia Ambient'!B$13*1000))</f>
        <v>1400</v>
      </c>
      <c r="I61" s="21">
        <f>IF($A61&lt;0,0,MIN(MIN('Escenari Energia Ambient'!C$12*'Escenari Energia Ambient'!C$23,'Escenari Energia Ambient'!C$22)*'Escenari Energia Ambient'!C$24,$A61*'Escenari Energia Ambient'!C$13*1000))</f>
        <v>1000</v>
      </c>
      <c r="J61" s="21">
        <f>IF($A61&lt;1,0,MIN(MIN('Escenari Energia Ambient'!D$12*'Escenari Energia Ambient'!D$23,'Escenari Energia Ambient'!D$22)*'Escenari Energia Ambient'!D$24,$A61*'Escenari Energia Ambient'!D$13*1000))</f>
        <v>20000</v>
      </c>
      <c r="K61" s="4">
        <f>H61/('Escenari Energia Ambient'!B$13*$A61*1000)</f>
        <v>3.2748538011695909E-2</v>
      </c>
      <c r="L61" s="4">
        <f>I61/('Escenari Energia Ambient'!C$13*$A61*1000)</f>
        <v>2.923976608187135E-2</v>
      </c>
      <c r="M61" s="17">
        <f>J61/('Escenari Energia Ambient'!D$13*$A61*1000)</f>
        <v>0.70175438596491224</v>
      </c>
      <c r="N61" s="20">
        <f>IF(B61=0,(MIN(MIN('Escenari Energia Ambient'!B$12*'Escenari Energia Ambient'!B$28,'Escenari Energia Ambient'!B$27)*'Escenari Energia Ambient'!B$29,'Escenari Energia Ambient'!B$14)+B61),MIN(MIN('Escenari Energia Ambient'!B$12*'Escenari Energia Ambient'!B$31,'Escenari Energia Ambient'!B$30)*'Escenari Energia Ambient'!B$32,'Escenari Energia Ambient'!B$14+$A61*'Escenari Energia Ambient'!B$13))</f>
        <v>1200</v>
      </c>
      <c r="O61" s="21">
        <f>IF(C61=0,(MIN(MIN('Escenari Energia Ambient'!C$12*'Escenari Energia Ambient'!C$28,'Escenari Energia Ambient'!C$27)*'Escenari Energia Ambient'!C$29,'Escenari Energia Ambient'!C$14)+C61),MIN(MIN('Escenari Energia Ambient'!C$12*'Escenari Energia Ambient'!C$31,'Escenari Energia Ambient'!C$30)*'Escenari Energia Ambient'!C$32,'Escenari Energia Ambient'!C$14+$A61*'Escenari Energia Ambient'!C$13))</f>
        <v>1000</v>
      </c>
      <c r="P61" s="21">
        <f>IF(D61=0,(MIN(MIN('Escenari Energia Ambient'!D$12*'Escenari Energia Ambient'!D$28,'Escenari Energia Ambient'!D$27)*'Escenari Energia Ambient'!D$29,'Escenari Energia Ambient'!D$14)+D61),MIN(MIN('Escenari Energia Ambient'!D$12*'Escenari Energia Ambient'!D$31,'Escenari Energia Ambient'!D$30)*'Escenari Energia Ambient'!D$32,'Escenari Energia Ambient'!D$14+$A61*'Escenari Energia Ambient'!D$13))</f>
        <v>24000</v>
      </c>
      <c r="Q61" s="4">
        <f>N61/('Escenari Energia Ambient'!B$13*$A61*1000+'Escenari Energia Ambient'!B$14)</f>
        <v>2.4126373946732987E-2</v>
      </c>
      <c r="R61" s="4">
        <f>O61/('Escenari Energia Ambient'!C$13*$A61*1000+'Escenari Energia Ambient'!C$14)</f>
        <v>2.4278857242747302E-2</v>
      </c>
      <c r="S61" s="80">
        <f>P61/('Escenari Energia Ambient'!D$13*$A61*1000+'Escenari Energia Ambient'!D$14)</f>
        <v>0.2711864406779661</v>
      </c>
    </row>
    <row r="62" spans="1:19">
      <c r="A62" s="63">
        <f t="shared" si="1"/>
        <v>29</v>
      </c>
      <c r="B62" s="81">
        <f>IF($A62&lt;1,0,MIN(MIN('Escenari Energia Ambient'!B$12*'Escenari Energia Ambient'!B$18,'Escenari Energia Ambient'!B$17)*'Escenari Energia Ambient'!B$19,$A62*'Escenari Energia Ambient'!B$13*1000))</f>
        <v>560</v>
      </c>
      <c r="C62" s="59">
        <f>IF($A62&lt;0,0,MIN(MIN('Escenari Energia Ambient'!C$12*'Escenari Energia Ambient'!C$18,'Escenari Energia Ambient'!C$17)*'Escenari Energia Ambient'!C$19,$A62*'Escenari Energia Ambient'!C$13*1000))</f>
        <v>1000</v>
      </c>
      <c r="D62" s="59">
        <f>IF($A62&lt;1,0,MIN(MIN('Escenari Energia Ambient'!D$12*'Escenari Energia Ambient'!D$18,'Escenari Energia Ambient'!D$17)*'Escenari Energia Ambient'!D$19,$A62*'Escenari Energia Ambient'!D$13*1000))</f>
        <v>12000</v>
      </c>
      <c r="E62" s="60">
        <f>B62/('Escenari Energia Ambient'!B$13*$A62*1000)</f>
        <v>1.2873563218390805E-2</v>
      </c>
      <c r="F62" s="60">
        <f>C62/('Escenari Energia Ambient'!C$13*$A62*1000)</f>
        <v>2.8735632183908046E-2</v>
      </c>
      <c r="G62" s="61">
        <f>D62/('Escenari Energia Ambient'!D$13*$A62*1000)</f>
        <v>0.41379310344827586</v>
      </c>
      <c r="H62" s="20">
        <f>IF($A62&lt;1,0,MIN(MIN('Escenari Energia Ambient'!B$12*'Escenari Energia Ambient'!B$23,'Escenari Energia Ambient'!B$22)*'Escenari Energia Ambient'!B$24,$A62*'Escenari Energia Ambient'!B$13*1000))</f>
        <v>1400</v>
      </c>
      <c r="I62" s="21">
        <f>IF($A62&lt;0,0,MIN(MIN('Escenari Energia Ambient'!C$12*'Escenari Energia Ambient'!C$23,'Escenari Energia Ambient'!C$22)*'Escenari Energia Ambient'!C$24,$A62*'Escenari Energia Ambient'!C$13*1000))</f>
        <v>1000</v>
      </c>
      <c r="J62" s="21">
        <f>IF($A62&lt;1,0,MIN(MIN('Escenari Energia Ambient'!D$12*'Escenari Energia Ambient'!D$23,'Escenari Energia Ambient'!D$22)*'Escenari Energia Ambient'!D$24,$A62*'Escenari Energia Ambient'!D$13*1000))</f>
        <v>20000</v>
      </c>
      <c r="K62" s="4">
        <f>H62/('Escenari Energia Ambient'!B$13*$A62*1000)</f>
        <v>3.2183908045977011E-2</v>
      </c>
      <c r="L62" s="4">
        <f>I62/('Escenari Energia Ambient'!C$13*$A62*1000)</f>
        <v>2.8735632183908046E-2</v>
      </c>
      <c r="M62" s="17">
        <f>J62/('Escenari Energia Ambient'!D$13*$A62*1000)</f>
        <v>0.68965517241379315</v>
      </c>
      <c r="N62" s="20">
        <f>IF(B62=0,(MIN(MIN('Escenari Energia Ambient'!B$12*'Escenari Energia Ambient'!B$28,'Escenari Energia Ambient'!B$27)*'Escenari Energia Ambient'!B$29,'Escenari Energia Ambient'!B$14)+B62),MIN(MIN('Escenari Energia Ambient'!B$12*'Escenari Energia Ambient'!B$31,'Escenari Energia Ambient'!B$30)*'Escenari Energia Ambient'!B$32,'Escenari Energia Ambient'!B$14+$A62*'Escenari Energia Ambient'!B$13))</f>
        <v>1200</v>
      </c>
      <c r="O62" s="21">
        <f>IF(C62=0,(MIN(MIN('Escenari Energia Ambient'!C$12*'Escenari Energia Ambient'!C$28,'Escenari Energia Ambient'!C$27)*'Escenari Energia Ambient'!C$29,'Escenari Energia Ambient'!C$14)+C62),MIN(MIN('Escenari Energia Ambient'!C$12*'Escenari Energia Ambient'!C$31,'Escenari Energia Ambient'!C$30)*'Escenari Energia Ambient'!C$32,'Escenari Energia Ambient'!C$14+$A62*'Escenari Energia Ambient'!C$13))</f>
        <v>1000</v>
      </c>
      <c r="P62" s="21">
        <f>IF(D62=0,(MIN(MIN('Escenari Energia Ambient'!D$12*'Escenari Energia Ambient'!D$28,'Escenari Energia Ambient'!D$27)*'Escenari Energia Ambient'!D$29,'Escenari Energia Ambient'!D$14)+D62),MIN(MIN('Escenari Energia Ambient'!D$12*'Escenari Energia Ambient'!D$31,'Escenari Energia Ambient'!D$30)*'Escenari Energia Ambient'!D$32,'Escenari Energia Ambient'!D$14+$A62*'Escenari Energia Ambient'!D$13))</f>
        <v>24000</v>
      </c>
      <c r="Q62" s="4">
        <f>N62/('Escenari Energia Ambient'!B$13*$A62*1000+'Escenari Energia Ambient'!B$14)</f>
        <v>2.3767977008443575E-2</v>
      </c>
      <c r="R62" s="4">
        <f>O62/('Escenari Energia Ambient'!C$13*$A62*1000+'Escenari Energia Ambient'!C$14)</f>
        <v>2.3930257657084196E-2</v>
      </c>
      <c r="S62" s="80">
        <f>P62/('Escenari Energia Ambient'!D$13*$A62*1000+'Escenari Energia Ambient'!D$14)</f>
        <v>0.2696629213483146</v>
      </c>
    </row>
    <row r="63" spans="1:19">
      <c r="A63" s="63">
        <f t="shared" si="1"/>
        <v>29.5</v>
      </c>
      <c r="B63" s="81">
        <f>IF($A63&lt;1,0,MIN(MIN('Escenari Energia Ambient'!B$12*'Escenari Energia Ambient'!B$18,'Escenari Energia Ambient'!B$17)*'Escenari Energia Ambient'!B$19,$A63*'Escenari Energia Ambient'!B$13*1000))</f>
        <v>560</v>
      </c>
      <c r="C63" s="59">
        <f>IF($A63&lt;0,0,MIN(MIN('Escenari Energia Ambient'!C$12*'Escenari Energia Ambient'!C$18,'Escenari Energia Ambient'!C$17)*'Escenari Energia Ambient'!C$19,$A63*'Escenari Energia Ambient'!C$13*1000))</f>
        <v>1000</v>
      </c>
      <c r="D63" s="59">
        <f>IF($A63&lt;1,0,MIN(MIN('Escenari Energia Ambient'!D$12*'Escenari Energia Ambient'!D$18,'Escenari Energia Ambient'!D$17)*'Escenari Energia Ambient'!D$19,$A63*'Escenari Energia Ambient'!D$13*1000))</f>
        <v>12000</v>
      </c>
      <c r="E63" s="60">
        <f>B63/('Escenari Energia Ambient'!B$13*$A63*1000)</f>
        <v>1.2655367231638417E-2</v>
      </c>
      <c r="F63" s="60">
        <f>C63/('Escenari Energia Ambient'!C$13*$A63*1000)</f>
        <v>2.8248587570621469E-2</v>
      </c>
      <c r="G63" s="61">
        <f>D63/('Escenari Energia Ambient'!D$13*$A63*1000)</f>
        <v>0.40677966101694918</v>
      </c>
      <c r="H63" s="20">
        <f>IF($A63&lt;1,0,MIN(MIN('Escenari Energia Ambient'!B$12*'Escenari Energia Ambient'!B$23,'Escenari Energia Ambient'!B$22)*'Escenari Energia Ambient'!B$24,$A63*'Escenari Energia Ambient'!B$13*1000))</f>
        <v>1400</v>
      </c>
      <c r="I63" s="21">
        <f>IF($A63&lt;0,0,MIN(MIN('Escenari Energia Ambient'!C$12*'Escenari Energia Ambient'!C$23,'Escenari Energia Ambient'!C$22)*'Escenari Energia Ambient'!C$24,$A63*'Escenari Energia Ambient'!C$13*1000))</f>
        <v>1000</v>
      </c>
      <c r="J63" s="21">
        <f>IF($A63&lt;1,0,MIN(MIN('Escenari Energia Ambient'!D$12*'Escenari Energia Ambient'!D$23,'Escenari Energia Ambient'!D$22)*'Escenari Energia Ambient'!D$24,$A63*'Escenari Energia Ambient'!D$13*1000))</f>
        <v>20000</v>
      </c>
      <c r="K63" s="4">
        <f>H63/('Escenari Energia Ambient'!B$13*$A63*1000)</f>
        <v>3.1638418079096044E-2</v>
      </c>
      <c r="L63" s="4">
        <f>I63/('Escenari Energia Ambient'!C$13*$A63*1000)</f>
        <v>2.8248587570621469E-2</v>
      </c>
      <c r="M63" s="17">
        <f>J63/('Escenari Energia Ambient'!D$13*$A63*1000)</f>
        <v>0.67796610169491522</v>
      </c>
      <c r="N63" s="20">
        <f>IF(B63=0,(MIN(MIN('Escenari Energia Ambient'!B$12*'Escenari Energia Ambient'!B$28,'Escenari Energia Ambient'!B$27)*'Escenari Energia Ambient'!B$29,'Escenari Energia Ambient'!B$14)+B63),MIN(MIN('Escenari Energia Ambient'!B$12*'Escenari Energia Ambient'!B$31,'Escenari Energia Ambient'!B$30)*'Escenari Energia Ambient'!B$32,'Escenari Energia Ambient'!B$14+$A63*'Escenari Energia Ambient'!B$13))</f>
        <v>1200</v>
      </c>
      <c r="O63" s="21">
        <f>IF(C63=0,(MIN(MIN('Escenari Energia Ambient'!C$12*'Escenari Energia Ambient'!C$28,'Escenari Energia Ambient'!C$27)*'Escenari Energia Ambient'!C$29,'Escenari Energia Ambient'!C$14)+C63),MIN(MIN('Escenari Energia Ambient'!C$12*'Escenari Energia Ambient'!C$31,'Escenari Energia Ambient'!C$30)*'Escenari Energia Ambient'!C$32,'Escenari Energia Ambient'!C$14+$A63*'Escenari Energia Ambient'!C$13))</f>
        <v>1000</v>
      </c>
      <c r="P63" s="21">
        <f>IF(D63=0,(MIN(MIN('Escenari Energia Ambient'!D$12*'Escenari Energia Ambient'!D$28,'Escenari Energia Ambient'!D$27)*'Escenari Energia Ambient'!D$29,'Escenari Energia Ambient'!D$14)+D63),MIN(MIN('Escenari Energia Ambient'!D$12*'Escenari Energia Ambient'!D$31,'Escenari Energia Ambient'!D$30)*'Escenari Energia Ambient'!D$32,'Escenari Energia Ambient'!D$14+$A63*'Escenari Energia Ambient'!D$13))</f>
        <v>24000</v>
      </c>
      <c r="Q63" s="4">
        <f>N63/('Escenari Energia Ambient'!B$13*$A63*1000+'Escenari Energia Ambient'!B$14)</f>
        <v>2.3420072172855747E-2</v>
      </c>
      <c r="R63" s="4">
        <f>O63/('Escenari Energia Ambient'!C$13*$A63*1000+'Escenari Energia Ambient'!C$14)</f>
        <v>2.3591526867210375E-2</v>
      </c>
      <c r="S63" s="80">
        <f>P63/('Escenari Energia Ambient'!D$13*$A63*1000+'Escenari Energia Ambient'!D$14)</f>
        <v>0.26815642458100558</v>
      </c>
    </row>
    <row r="64" spans="1:19">
      <c r="A64" s="63">
        <f t="shared" si="1"/>
        <v>30</v>
      </c>
      <c r="B64" s="81">
        <f>IF($A64&lt;1,0,MIN(MIN('Escenari Energia Ambient'!B$12*'Escenari Energia Ambient'!B$18,'Escenari Energia Ambient'!B$17)*'Escenari Energia Ambient'!B$19,$A64*'Escenari Energia Ambient'!B$13*1000))</f>
        <v>560</v>
      </c>
      <c r="C64" s="59">
        <f>IF($A64&lt;0,0,MIN(MIN('Escenari Energia Ambient'!C$12*'Escenari Energia Ambient'!C$18,'Escenari Energia Ambient'!C$17)*'Escenari Energia Ambient'!C$19,$A64*'Escenari Energia Ambient'!C$13*1000))</f>
        <v>1000</v>
      </c>
      <c r="D64" s="59">
        <f>IF($A64&lt;1,0,MIN(MIN('Escenari Energia Ambient'!D$12*'Escenari Energia Ambient'!D$18,'Escenari Energia Ambient'!D$17)*'Escenari Energia Ambient'!D$19,$A64*'Escenari Energia Ambient'!D$13*1000))</f>
        <v>12000</v>
      </c>
      <c r="E64" s="60">
        <f>B64/('Escenari Energia Ambient'!B$13*$A64*1000)</f>
        <v>1.2444444444444444E-2</v>
      </c>
      <c r="F64" s="60">
        <f>C64/('Escenari Energia Ambient'!C$13*$A64*1000)</f>
        <v>2.7777777777777776E-2</v>
      </c>
      <c r="G64" s="61">
        <f>D64/('Escenari Energia Ambient'!D$13*$A64*1000)</f>
        <v>0.4</v>
      </c>
      <c r="H64" s="20">
        <f>IF($A64&lt;1,0,MIN(MIN('Escenari Energia Ambient'!B$12*'Escenari Energia Ambient'!B$23,'Escenari Energia Ambient'!B$22)*'Escenari Energia Ambient'!B$24,$A64*'Escenari Energia Ambient'!B$13*1000))</f>
        <v>1400</v>
      </c>
      <c r="I64" s="21">
        <f>IF($A64&lt;0,0,MIN(MIN('Escenari Energia Ambient'!C$12*'Escenari Energia Ambient'!C$23,'Escenari Energia Ambient'!C$22)*'Escenari Energia Ambient'!C$24,$A64*'Escenari Energia Ambient'!C$13*1000))</f>
        <v>1000</v>
      </c>
      <c r="J64" s="21">
        <f>IF($A64&lt;1,0,MIN(MIN('Escenari Energia Ambient'!D$12*'Escenari Energia Ambient'!D$23,'Escenari Energia Ambient'!D$22)*'Escenari Energia Ambient'!D$24,$A64*'Escenari Energia Ambient'!D$13*1000))</f>
        <v>20000</v>
      </c>
      <c r="K64" s="4">
        <f>H64/('Escenari Energia Ambient'!B$13*$A64*1000)</f>
        <v>3.111111111111111E-2</v>
      </c>
      <c r="L64" s="4">
        <f>I64/('Escenari Energia Ambient'!C$13*$A64*1000)</f>
        <v>2.7777777777777776E-2</v>
      </c>
      <c r="M64" s="17">
        <f>J64/('Escenari Energia Ambient'!D$13*$A64*1000)</f>
        <v>0.66666666666666663</v>
      </c>
      <c r="N64" s="20">
        <f>IF(B64=0,(MIN(MIN('Escenari Energia Ambient'!B$12*'Escenari Energia Ambient'!B$28,'Escenari Energia Ambient'!B$27)*'Escenari Energia Ambient'!B$29,'Escenari Energia Ambient'!B$14)+B64),MIN(MIN('Escenari Energia Ambient'!B$12*'Escenari Energia Ambient'!B$31,'Escenari Energia Ambient'!B$30)*'Escenari Energia Ambient'!B$32,'Escenari Energia Ambient'!B$14+$A64*'Escenari Energia Ambient'!B$13))</f>
        <v>1200</v>
      </c>
      <c r="O64" s="21">
        <f>IF(C64=0,(MIN(MIN('Escenari Energia Ambient'!C$12*'Escenari Energia Ambient'!C$28,'Escenari Energia Ambient'!C$27)*'Escenari Energia Ambient'!C$29,'Escenari Energia Ambient'!C$14)+C64),MIN(MIN('Escenari Energia Ambient'!C$12*'Escenari Energia Ambient'!C$31,'Escenari Energia Ambient'!C$30)*'Escenari Energia Ambient'!C$32,'Escenari Energia Ambient'!C$14+$A64*'Escenari Energia Ambient'!C$13))</f>
        <v>1000</v>
      </c>
      <c r="P64" s="21">
        <f>IF(D64=0,(MIN(MIN('Escenari Energia Ambient'!D$12*'Escenari Energia Ambient'!D$28,'Escenari Energia Ambient'!D$27)*'Escenari Energia Ambient'!D$29,'Escenari Energia Ambient'!D$14)+D64),MIN(MIN('Escenari Energia Ambient'!D$12*'Escenari Energia Ambient'!D$31,'Escenari Energia Ambient'!D$30)*'Escenari Energia Ambient'!D$32,'Escenari Energia Ambient'!D$14+$A64*'Escenari Energia Ambient'!D$13))</f>
        <v>24000</v>
      </c>
      <c r="Q64" s="4">
        <f>N64/('Escenari Energia Ambient'!B$13*$A64*1000+'Escenari Energia Ambient'!B$14)</f>
        <v>2.3082205350839904E-2</v>
      </c>
      <c r="R64" s="4">
        <f>O64/('Escenari Energia Ambient'!C$13*$A64*1000+'Escenari Energia Ambient'!C$14)</f>
        <v>2.3262251646385863E-2</v>
      </c>
      <c r="S64" s="80">
        <f>P64/('Escenari Energia Ambient'!D$13*$A64*1000+'Escenari Energia Ambient'!D$14)</f>
        <v>0.26666666666666666</v>
      </c>
    </row>
    <row r="65" spans="1:19">
      <c r="A65" s="63">
        <f t="shared" si="1"/>
        <v>30.5</v>
      </c>
      <c r="B65" s="81">
        <f>IF($A65&lt;1,0,MIN(MIN('Escenari Energia Ambient'!B$12*'Escenari Energia Ambient'!B$18,'Escenari Energia Ambient'!B$17)*'Escenari Energia Ambient'!B$19,$A65*'Escenari Energia Ambient'!B$13*1000))</f>
        <v>560</v>
      </c>
      <c r="C65" s="59">
        <f>IF($A65&lt;0,0,MIN(MIN('Escenari Energia Ambient'!C$12*'Escenari Energia Ambient'!C$18,'Escenari Energia Ambient'!C$17)*'Escenari Energia Ambient'!C$19,$A65*'Escenari Energia Ambient'!C$13*1000))</f>
        <v>1000</v>
      </c>
      <c r="D65" s="59">
        <f>IF($A65&lt;1,0,MIN(MIN('Escenari Energia Ambient'!D$12*'Escenari Energia Ambient'!D$18,'Escenari Energia Ambient'!D$17)*'Escenari Energia Ambient'!D$19,$A65*'Escenari Energia Ambient'!D$13*1000))</f>
        <v>12000</v>
      </c>
      <c r="E65" s="60">
        <f>B65/('Escenari Energia Ambient'!B$13*$A65*1000)</f>
        <v>1.2240437158469945E-2</v>
      </c>
      <c r="F65" s="60">
        <f>C65/('Escenari Energia Ambient'!C$13*$A65*1000)</f>
        <v>2.7322404371584699E-2</v>
      </c>
      <c r="G65" s="61">
        <f>D65/('Escenari Energia Ambient'!D$13*$A65*1000)</f>
        <v>0.39344262295081966</v>
      </c>
      <c r="H65" s="20">
        <f>IF($A65&lt;1,0,MIN(MIN('Escenari Energia Ambient'!B$12*'Escenari Energia Ambient'!B$23,'Escenari Energia Ambient'!B$22)*'Escenari Energia Ambient'!B$24,$A65*'Escenari Energia Ambient'!B$13*1000))</f>
        <v>1400</v>
      </c>
      <c r="I65" s="21">
        <f>IF($A65&lt;0,0,MIN(MIN('Escenari Energia Ambient'!C$12*'Escenari Energia Ambient'!C$23,'Escenari Energia Ambient'!C$22)*'Escenari Energia Ambient'!C$24,$A65*'Escenari Energia Ambient'!C$13*1000))</f>
        <v>1000</v>
      </c>
      <c r="J65" s="21">
        <f>IF($A65&lt;1,0,MIN(MIN('Escenari Energia Ambient'!D$12*'Escenari Energia Ambient'!D$23,'Escenari Energia Ambient'!D$22)*'Escenari Energia Ambient'!D$24,$A65*'Escenari Energia Ambient'!D$13*1000))</f>
        <v>20000</v>
      </c>
      <c r="K65" s="4">
        <f>H65/('Escenari Energia Ambient'!B$13*$A65*1000)</f>
        <v>3.0601092896174863E-2</v>
      </c>
      <c r="L65" s="4">
        <f>I65/('Escenari Energia Ambient'!C$13*$A65*1000)</f>
        <v>2.7322404371584699E-2</v>
      </c>
      <c r="M65" s="17">
        <f>J65/('Escenari Energia Ambient'!D$13*$A65*1000)</f>
        <v>0.65573770491803274</v>
      </c>
      <c r="N65" s="20">
        <f>IF(B65=0,(MIN(MIN('Escenari Energia Ambient'!B$12*'Escenari Energia Ambient'!B$28,'Escenari Energia Ambient'!B$27)*'Escenari Energia Ambient'!B$29,'Escenari Energia Ambient'!B$14)+B65),MIN(MIN('Escenari Energia Ambient'!B$12*'Escenari Energia Ambient'!B$31,'Escenari Energia Ambient'!B$30)*'Escenari Energia Ambient'!B$32,'Escenari Energia Ambient'!B$14+$A65*'Escenari Energia Ambient'!B$13))</f>
        <v>1200</v>
      </c>
      <c r="O65" s="21">
        <f>IF(C65=0,(MIN(MIN('Escenari Energia Ambient'!C$12*'Escenari Energia Ambient'!C$28,'Escenari Energia Ambient'!C$27)*'Escenari Energia Ambient'!C$29,'Escenari Energia Ambient'!C$14)+C65),MIN(MIN('Escenari Energia Ambient'!C$12*'Escenari Energia Ambient'!C$31,'Escenari Energia Ambient'!C$30)*'Escenari Energia Ambient'!C$32,'Escenari Energia Ambient'!C$14+$A65*'Escenari Energia Ambient'!C$13))</f>
        <v>1000</v>
      </c>
      <c r="P65" s="21">
        <f>IF(D65=0,(MIN(MIN('Escenari Energia Ambient'!D$12*'Escenari Energia Ambient'!D$28,'Escenari Energia Ambient'!D$27)*'Escenari Energia Ambient'!D$29,'Escenari Energia Ambient'!D$14)+D65),MIN(MIN('Escenari Energia Ambient'!D$12*'Escenari Energia Ambient'!D$31,'Escenari Energia Ambient'!D$30)*'Escenari Energia Ambient'!D$32,'Escenari Energia Ambient'!D$14+$A65*'Escenari Energia Ambient'!D$13))</f>
        <v>24000</v>
      </c>
      <c r="Q65" s="4">
        <f>N65/('Escenari Energia Ambient'!B$13*$A65*1000+'Escenari Energia Ambient'!B$14)</f>
        <v>2.2753948284067876E-2</v>
      </c>
      <c r="R65" s="4">
        <f>O65/('Escenari Energia Ambient'!C$13*$A65*1000+'Escenari Energia Ambient'!C$14)</f>
        <v>2.2942041520506745E-2</v>
      </c>
      <c r="S65" s="80">
        <f>P65/('Escenari Energia Ambient'!D$13*$A65*1000+'Escenari Energia Ambient'!D$14)</f>
        <v>0.26519337016574585</v>
      </c>
    </row>
    <row r="66" spans="1:19">
      <c r="A66" s="63">
        <f t="shared" si="1"/>
        <v>31</v>
      </c>
      <c r="B66" s="81">
        <f>IF($A66&lt;1,0,MIN(MIN('Escenari Energia Ambient'!B$12*'Escenari Energia Ambient'!B$18,'Escenari Energia Ambient'!B$17)*'Escenari Energia Ambient'!B$19,$A66*'Escenari Energia Ambient'!B$13*1000))</f>
        <v>560</v>
      </c>
      <c r="C66" s="59">
        <f>IF($A66&lt;0,0,MIN(MIN('Escenari Energia Ambient'!C$12*'Escenari Energia Ambient'!C$18,'Escenari Energia Ambient'!C$17)*'Escenari Energia Ambient'!C$19,$A66*'Escenari Energia Ambient'!C$13*1000))</f>
        <v>1000</v>
      </c>
      <c r="D66" s="59">
        <f>IF($A66&lt;1,0,MIN(MIN('Escenari Energia Ambient'!D$12*'Escenari Energia Ambient'!D$18,'Escenari Energia Ambient'!D$17)*'Escenari Energia Ambient'!D$19,$A66*'Escenari Energia Ambient'!D$13*1000))</f>
        <v>12000</v>
      </c>
      <c r="E66" s="60">
        <f>B66/('Escenari Energia Ambient'!B$13*$A66*1000)</f>
        <v>1.2043010752688172E-2</v>
      </c>
      <c r="F66" s="60">
        <f>C66/('Escenari Energia Ambient'!C$13*$A66*1000)</f>
        <v>2.6881720430107531E-2</v>
      </c>
      <c r="G66" s="61">
        <f>D66/('Escenari Energia Ambient'!D$13*$A66*1000)</f>
        <v>0.38709677419354838</v>
      </c>
      <c r="H66" s="20">
        <f>IF($A66&lt;1,0,MIN(MIN('Escenari Energia Ambient'!B$12*'Escenari Energia Ambient'!B$23,'Escenari Energia Ambient'!B$22)*'Escenari Energia Ambient'!B$24,$A66*'Escenari Energia Ambient'!B$13*1000))</f>
        <v>1400</v>
      </c>
      <c r="I66" s="21">
        <f>IF($A66&lt;0,0,MIN(MIN('Escenari Energia Ambient'!C$12*'Escenari Energia Ambient'!C$23,'Escenari Energia Ambient'!C$22)*'Escenari Energia Ambient'!C$24,$A66*'Escenari Energia Ambient'!C$13*1000))</f>
        <v>1000</v>
      </c>
      <c r="J66" s="21">
        <f>IF($A66&lt;1,0,MIN(MIN('Escenari Energia Ambient'!D$12*'Escenari Energia Ambient'!D$23,'Escenari Energia Ambient'!D$22)*'Escenari Energia Ambient'!D$24,$A66*'Escenari Energia Ambient'!D$13*1000))</f>
        <v>20000</v>
      </c>
      <c r="K66" s="4">
        <f>H66/('Escenari Energia Ambient'!B$13*$A66*1000)</f>
        <v>3.0107526881720432E-2</v>
      </c>
      <c r="L66" s="4">
        <f>I66/('Escenari Energia Ambient'!C$13*$A66*1000)</f>
        <v>2.6881720430107531E-2</v>
      </c>
      <c r="M66" s="17">
        <f>J66/('Escenari Energia Ambient'!D$13*$A66*1000)</f>
        <v>0.64516129032258063</v>
      </c>
      <c r="N66" s="20">
        <f>IF(B66=0,(MIN(MIN('Escenari Energia Ambient'!B$12*'Escenari Energia Ambient'!B$28,'Escenari Energia Ambient'!B$27)*'Escenari Energia Ambient'!B$29,'Escenari Energia Ambient'!B$14)+B66),MIN(MIN('Escenari Energia Ambient'!B$12*'Escenari Energia Ambient'!B$31,'Escenari Energia Ambient'!B$30)*'Escenari Energia Ambient'!B$32,'Escenari Energia Ambient'!B$14+$A66*'Escenari Energia Ambient'!B$13))</f>
        <v>1200</v>
      </c>
      <c r="O66" s="21">
        <f>IF(C66=0,(MIN(MIN('Escenari Energia Ambient'!C$12*'Escenari Energia Ambient'!C$28,'Escenari Energia Ambient'!C$27)*'Escenari Energia Ambient'!C$29,'Escenari Energia Ambient'!C$14)+C66),MIN(MIN('Escenari Energia Ambient'!C$12*'Escenari Energia Ambient'!C$31,'Escenari Energia Ambient'!C$30)*'Escenari Energia Ambient'!C$32,'Escenari Energia Ambient'!C$14+$A66*'Escenari Energia Ambient'!C$13))</f>
        <v>1000</v>
      </c>
      <c r="P66" s="21">
        <f>IF(D66=0,(MIN(MIN('Escenari Energia Ambient'!D$12*'Escenari Energia Ambient'!D$28,'Escenari Energia Ambient'!D$27)*'Escenari Energia Ambient'!D$29,'Escenari Energia Ambient'!D$14)+D66),MIN(MIN('Escenari Energia Ambient'!D$12*'Escenari Energia Ambient'!D$31,'Escenari Energia Ambient'!D$30)*'Escenari Energia Ambient'!D$32,'Escenari Energia Ambient'!D$14+$A66*'Escenari Energia Ambient'!D$13))</f>
        <v>24000</v>
      </c>
      <c r="Q66" s="4">
        <f>N66/('Escenari Energia Ambient'!B$13*$A66*1000+'Escenari Energia Ambient'!B$14)</f>
        <v>2.2434896734039908E-2</v>
      </c>
      <c r="R66" s="4">
        <f>O66/('Escenari Energia Ambient'!C$13*$A66*1000+'Escenari Energia Ambient'!C$14)</f>
        <v>2.2630527223392729E-2</v>
      </c>
      <c r="S66" s="80">
        <f>P66/('Escenari Energia Ambient'!D$13*$A66*1000+'Escenari Energia Ambient'!D$14)</f>
        <v>0.26373626373626374</v>
      </c>
    </row>
    <row r="67" spans="1:19">
      <c r="A67" s="63">
        <f t="shared" si="1"/>
        <v>31.5</v>
      </c>
      <c r="B67" s="81">
        <f>IF($A67&lt;1,0,MIN(MIN('Escenari Energia Ambient'!B$12*'Escenari Energia Ambient'!B$18,'Escenari Energia Ambient'!B$17)*'Escenari Energia Ambient'!B$19,$A67*'Escenari Energia Ambient'!B$13*1000))</f>
        <v>560</v>
      </c>
      <c r="C67" s="59">
        <f>IF($A67&lt;0,0,MIN(MIN('Escenari Energia Ambient'!C$12*'Escenari Energia Ambient'!C$18,'Escenari Energia Ambient'!C$17)*'Escenari Energia Ambient'!C$19,$A67*'Escenari Energia Ambient'!C$13*1000))</f>
        <v>1000</v>
      </c>
      <c r="D67" s="59">
        <f>IF($A67&lt;1,0,MIN(MIN('Escenari Energia Ambient'!D$12*'Escenari Energia Ambient'!D$18,'Escenari Energia Ambient'!D$17)*'Escenari Energia Ambient'!D$19,$A67*'Escenari Energia Ambient'!D$13*1000))</f>
        <v>12000</v>
      </c>
      <c r="E67" s="60">
        <f>B67/('Escenari Energia Ambient'!B$13*$A67*1000)</f>
        <v>1.1851851851851851E-2</v>
      </c>
      <c r="F67" s="60">
        <f>C67/('Escenari Energia Ambient'!C$13*$A67*1000)</f>
        <v>2.6455026455026454E-2</v>
      </c>
      <c r="G67" s="61">
        <f>D67/('Escenari Energia Ambient'!D$13*$A67*1000)</f>
        <v>0.38095238095238093</v>
      </c>
      <c r="H67" s="20">
        <f>IF($A67&lt;1,0,MIN(MIN('Escenari Energia Ambient'!B$12*'Escenari Energia Ambient'!B$23,'Escenari Energia Ambient'!B$22)*'Escenari Energia Ambient'!B$24,$A67*'Escenari Energia Ambient'!B$13*1000))</f>
        <v>1400</v>
      </c>
      <c r="I67" s="21">
        <f>IF($A67&lt;0,0,MIN(MIN('Escenari Energia Ambient'!C$12*'Escenari Energia Ambient'!C$23,'Escenari Energia Ambient'!C$22)*'Escenari Energia Ambient'!C$24,$A67*'Escenari Energia Ambient'!C$13*1000))</f>
        <v>1000</v>
      </c>
      <c r="J67" s="21">
        <f>IF($A67&lt;1,0,MIN(MIN('Escenari Energia Ambient'!D$12*'Escenari Energia Ambient'!D$23,'Escenari Energia Ambient'!D$22)*'Escenari Energia Ambient'!D$24,$A67*'Escenari Energia Ambient'!D$13*1000))</f>
        <v>20000</v>
      </c>
      <c r="K67" s="4">
        <f>H67/('Escenari Energia Ambient'!B$13*$A67*1000)</f>
        <v>2.9629629629629631E-2</v>
      </c>
      <c r="L67" s="4">
        <f>I67/('Escenari Energia Ambient'!C$13*$A67*1000)</f>
        <v>2.6455026455026454E-2</v>
      </c>
      <c r="M67" s="17">
        <f>J67/('Escenari Energia Ambient'!D$13*$A67*1000)</f>
        <v>0.63492063492063489</v>
      </c>
      <c r="N67" s="20">
        <f>IF(B67=0,(MIN(MIN('Escenari Energia Ambient'!B$12*'Escenari Energia Ambient'!B$28,'Escenari Energia Ambient'!B$27)*'Escenari Energia Ambient'!B$29,'Escenari Energia Ambient'!B$14)+B67),MIN(MIN('Escenari Energia Ambient'!B$12*'Escenari Energia Ambient'!B$31,'Escenari Energia Ambient'!B$30)*'Escenari Energia Ambient'!B$32,'Escenari Energia Ambient'!B$14+$A67*'Escenari Energia Ambient'!B$13))</f>
        <v>1200</v>
      </c>
      <c r="O67" s="21">
        <f>IF(C67=0,(MIN(MIN('Escenari Energia Ambient'!C$12*'Escenari Energia Ambient'!C$28,'Escenari Energia Ambient'!C$27)*'Escenari Energia Ambient'!C$29,'Escenari Energia Ambient'!C$14)+C67),MIN(MIN('Escenari Energia Ambient'!C$12*'Escenari Energia Ambient'!C$31,'Escenari Energia Ambient'!C$30)*'Escenari Energia Ambient'!C$32,'Escenari Energia Ambient'!C$14+$A67*'Escenari Energia Ambient'!C$13))</f>
        <v>1000</v>
      </c>
      <c r="P67" s="21">
        <f>IF(D67=0,(MIN(MIN('Escenari Energia Ambient'!D$12*'Escenari Energia Ambient'!D$28,'Escenari Energia Ambient'!D$27)*'Escenari Energia Ambient'!D$29,'Escenari Energia Ambient'!D$14)+D67),MIN(MIN('Escenari Energia Ambient'!D$12*'Escenari Energia Ambient'!D$31,'Escenari Energia Ambient'!D$30)*'Escenari Energia Ambient'!D$32,'Escenari Energia Ambient'!D$14+$A67*'Escenari Energia Ambient'!D$13))</f>
        <v>24000</v>
      </c>
      <c r="Q67" s="4">
        <f>N67/('Escenari Energia Ambient'!B$13*$A67*1000+'Escenari Energia Ambient'!B$14)</f>
        <v>2.2124668821363581E-2</v>
      </c>
      <c r="R67" s="4">
        <f>O67/('Escenari Energia Ambient'!C$13*$A67*1000+'Escenari Energia Ambient'!C$14)</f>
        <v>2.2327359276236323E-2</v>
      </c>
      <c r="S67" s="80">
        <f>P67/('Escenari Energia Ambient'!D$13*$A67*1000+'Escenari Energia Ambient'!D$14)</f>
        <v>0.26229508196721313</v>
      </c>
    </row>
    <row r="68" spans="1:19">
      <c r="A68" s="63">
        <f t="shared" si="1"/>
        <v>32</v>
      </c>
      <c r="B68" s="81">
        <f>IF($A68&lt;1,0,MIN(MIN('Escenari Energia Ambient'!B$12*'Escenari Energia Ambient'!B$18,'Escenari Energia Ambient'!B$17)*'Escenari Energia Ambient'!B$19,$A68*'Escenari Energia Ambient'!B$13*1000))</f>
        <v>560</v>
      </c>
      <c r="C68" s="59">
        <f>IF($A68&lt;0,0,MIN(MIN('Escenari Energia Ambient'!C$12*'Escenari Energia Ambient'!C$18,'Escenari Energia Ambient'!C$17)*'Escenari Energia Ambient'!C$19,$A68*'Escenari Energia Ambient'!C$13*1000))</f>
        <v>1000</v>
      </c>
      <c r="D68" s="59">
        <f>IF($A68&lt;1,0,MIN(MIN('Escenari Energia Ambient'!D$12*'Escenari Energia Ambient'!D$18,'Escenari Energia Ambient'!D$17)*'Escenari Energia Ambient'!D$19,$A68*'Escenari Energia Ambient'!D$13*1000))</f>
        <v>12000</v>
      </c>
      <c r="E68" s="60">
        <f>B68/('Escenari Energia Ambient'!B$13*$A68*1000)</f>
        <v>1.1666666666666667E-2</v>
      </c>
      <c r="F68" s="60">
        <f>C68/('Escenari Energia Ambient'!C$13*$A68*1000)</f>
        <v>2.6041666666666668E-2</v>
      </c>
      <c r="G68" s="61">
        <f>D68/('Escenari Energia Ambient'!D$13*$A68*1000)</f>
        <v>0.375</v>
      </c>
      <c r="H68" s="20">
        <f>IF($A68&lt;1,0,MIN(MIN('Escenari Energia Ambient'!B$12*'Escenari Energia Ambient'!B$23,'Escenari Energia Ambient'!B$22)*'Escenari Energia Ambient'!B$24,$A68*'Escenari Energia Ambient'!B$13*1000))</f>
        <v>1400</v>
      </c>
      <c r="I68" s="21">
        <f>IF($A68&lt;0,0,MIN(MIN('Escenari Energia Ambient'!C$12*'Escenari Energia Ambient'!C$23,'Escenari Energia Ambient'!C$22)*'Escenari Energia Ambient'!C$24,$A68*'Escenari Energia Ambient'!C$13*1000))</f>
        <v>1000</v>
      </c>
      <c r="J68" s="21">
        <f>IF($A68&lt;1,0,MIN(MIN('Escenari Energia Ambient'!D$12*'Escenari Energia Ambient'!D$23,'Escenari Energia Ambient'!D$22)*'Escenari Energia Ambient'!D$24,$A68*'Escenari Energia Ambient'!D$13*1000))</f>
        <v>20000</v>
      </c>
      <c r="K68" s="4">
        <f>H68/('Escenari Energia Ambient'!B$13*$A68*1000)</f>
        <v>2.9166666666666667E-2</v>
      </c>
      <c r="L68" s="4">
        <f>I68/('Escenari Energia Ambient'!C$13*$A68*1000)</f>
        <v>2.6041666666666668E-2</v>
      </c>
      <c r="M68" s="17">
        <f>J68/('Escenari Energia Ambient'!D$13*$A68*1000)</f>
        <v>0.625</v>
      </c>
      <c r="N68" s="20">
        <f>IF(B68=0,(MIN(MIN('Escenari Energia Ambient'!B$12*'Escenari Energia Ambient'!B$28,'Escenari Energia Ambient'!B$27)*'Escenari Energia Ambient'!B$29,'Escenari Energia Ambient'!B$14)+B68),MIN(MIN('Escenari Energia Ambient'!B$12*'Escenari Energia Ambient'!B$31,'Escenari Energia Ambient'!B$30)*'Escenari Energia Ambient'!B$32,'Escenari Energia Ambient'!B$14+$A68*'Escenari Energia Ambient'!B$13))</f>
        <v>1200</v>
      </c>
      <c r="O68" s="21">
        <f>IF(C68=0,(MIN(MIN('Escenari Energia Ambient'!C$12*'Escenari Energia Ambient'!C$28,'Escenari Energia Ambient'!C$27)*'Escenari Energia Ambient'!C$29,'Escenari Energia Ambient'!C$14)+C68),MIN(MIN('Escenari Energia Ambient'!C$12*'Escenari Energia Ambient'!C$31,'Escenari Energia Ambient'!C$30)*'Escenari Energia Ambient'!C$32,'Escenari Energia Ambient'!C$14+$A68*'Escenari Energia Ambient'!C$13))</f>
        <v>1000</v>
      </c>
      <c r="P68" s="21">
        <f>IF(D68=0,(MIN(MIN('Escenari Energia Ambient'!D$12*'Escenari Energia Ambient'!D$28,'Escenari Energia Ambient'!D$27)*'Escenari Energia Ambient'!D$29,'Escenari Energia Ambient'!D$14)+D68),MIN(MIN('Escenari Energia Ambient'!D$12*'Escenari Energia Ambient'!D$31,'Escenari Energia Ambient'!D$30)*'Escenari Energia Ambient'!D$32,'Escenari Energia Ambient'!D$14+$A68*'Escenari Energia Ambient'!D$13))</f>
        <v>24000</v>
      </c>
      <c r="Q68" s="4">
        <f>N68/('Escenari Energia Ambient'!B$13*$A68*1000+'Escenari Energia Ambient'!B$14)</f>
        <v>2.1822903500939295E-2</v>
      </c>
      <c r="R68" s="4">
        <f>O68/('Escenari Energia Ambient'!C$13*$A68*1000+'Escenari Energia Ambient'!C$14)</f>
        <v>2.2032206679724421E-2</v>
      </c>
      <c r="S68" s="80">
        <f>P68/('Escenari Energia Ambient'!D$13*$A68*1000+'Escenari Energia Ambient'!D$14)</f>
        <v>0.2608695652173913</v>
      </c>
    </row>
    <row r="69" spans="1:19">
      <c r="A69" s="63">
        <f t="shared" si="1"/>
        <v>32.5</v>
      </c>
      <c r="B69" s="81">
        <f>IF($A69&lt;1,0,MIN(MIN('Escenari Energia Ambient'!B$12*'Escenari Energia Ambient'!B$18,'Escenari Energia Ambient'!B$17)*'Escenari Energia Ambient'!B$19,$A69*'Escenari Energia Ambient'!B$13*1000))</f>
        <v>560</v>
      </c>
      <c r="C69" s="59">
        <f>IF($A69&lt;0,0,MIN(MIN('Escenari Energia Ambient'!C$12*'Escenari Energia Ambient'!C$18,'Escenari Energia Ambient'!C$17)*'Escenari Energia Ambient'!C$19,$A69*'Escenari Energia Ambient'!C$13*1000))</f>
        <v>1000</v>
      </c>
      <c r="D69" s="59">
        <f>IF($A69&lt;1,0,MIN(MIN('Escenari Energia Ambient'!D$12*'Escenari Energia Ambient'!D$18,'Escenari Energia Ambient'!D$17)*'Escenari Energia Ambient'!D$19,$A69*'Escenari Energia Ambient'!D$13*1000))</f>
        <v>12000</v>
      </c>
      <c r="E69" s="60">
        <f>B69/('Escenari Energia Ambient'!B$13*$A69*1000)</f>
        <v>1.1487179487179488E-2</v>
      </c>
      <c r="F69" s="60">
        <f>C69/('Escenari Energia Ambient'!C$13*$A69*1000)</f>
        <v>2.564102564102564E-2</v>
      </c>
      <c r="G69" s="61">
        <f>D69/('Escenari Energia Ambient'!D$13*$A69*1000)</f>
        <v>0.36923076923076925</v>
      </c>
      <c r="H69" s="20">
        <f>IF($A69&lt;1,0,MIN(MIN('Escenari Energia Ambient'!B$12*'Escenari Energia Ambient'!B$23,'Escenari Energia Ambient'!B$22)*'Escenari Energia Ambient'!B$24,$A69*'Escenari Energia Ambient'!B$13*1000))</f>
        <v>1400</v>
      </c>
      <c r="I69" s="21">
        <f>IF($A69&lt;0,0,MIN(MIN('Escenari Energia Ambient'!C$12*'Escenari Energia Ambient'!C$23,'Escenari Energia Ambient'!C$22)*'Escenari Energia Ambient'!C$24,$A69*'Escenari Energia Ambient'!C$13*1000))</f>
        <v>1000</v>
      </c>
      <c r="J69" s="21">
        <f>IF($A69&lt;1,0,MIN(MIN('Escenari Energia Ambient'!D$12*'Escenari Energia Ambient'!D$23,'Escenari Energia Ambient'!D$22)*'Escenari Energia Ambient'!D$24,$A69*'Escenari Energia Ambient'!D$13*1000))</f>
        <v>20000</v>
      </c>
      <c r="K69" s="4">
        <f>H69/('Escenari Energia Ambient'!B$13*$A69*1000)</f>
        <v>2.8717948717948718E-2</v>
      </c>
      <c r="L69" s="4">
        <f>I69/('Escenari Energia Ambient'!C$13*$A69*1000)</f>
        <v>2.564102564102564E-2</v>
      </c>
      <c r="M69" s="17">
        <f>J69/('Escenari Energia Ambient'!D$13*$A69*1000)</f>
        <v>0.61538461538461542</v>
      </c>
      <c r="N69" s="20">
        <f>IF(B69=0,(MIN(MIN('Escenari Energia Ambient'!B$12*'Escenari Energia Ambient'!B$28,'Escenari Energia Ambient'!B$27)*'Escenari Energia Ambient'!B$29,'Escenari Energia Ambient'!B$14)+B69),MIN(MIN('Escenari Energia Ambient'!B$12*'Escenari Energia Ambient'!B$31,'Escenari Energia Ambient'!B$30)*'Escenari Energia Ambient'!B$32,'Escenari Energia Ambient'!B$14+$A69*'Escenari Energia Ambient'!B$13))</f>
        <v>1200</v>
      </c>
      <c r="O69" s="21">
        <f>IF(C69=0,(MIN(MIN('Escenari Energia Ambient'!C$12*'Escenari Energia Ambient'!C$28,'Escenari Energia Ambient'!C$27)*'Escenari Energia Ambient'!C$29,'Escenari Energia Ambient'!C$14)+C69),MIN(MIN('Escenari Energia Ambient'!C$12*'Escenari Energia Ambient'!C$31,'Escenari Energia Ambient'!C$30)*'Escenari Energia Ambient'!C$32,'Escenari Energia Ambient'!C$14+$A69*'Escenari Energia Ambient'!C$13))</f>
        <v>1000</v>
      </c>
      <c r="P69" s="21">
        <f>IF(D69=0,(MIN(MIN('Escenari Energia Ambient'!D$12*'Escenari Energia Ambient'!D$28,'Escenari Energia Ambient'!D$27)*'Escenari Energia Ambient'!D$29,'Escenari Energia Ambient'!D$14)+D69),MIN(MIN('Escenari Energia Ambient'!D$12*'Escenari Energia Ambient'!D$31,'Escenari Energia Ambient'!D$30)*'Escenari Energia Ambient'!D$32,'Escenari Energia Ambient'!D$14+$A69*'Escenari Energia Ambient'!D$13))</f>
        <v>24000</v>
      </c>
      <c r="Q69" s="4">
        <f>N69/('Escenari Energia Ambient'!B$13*$A69*1000+'Escenari Energia Ambient'!B$14)</f>
        <v>2.1529259160251248E-2</v>
      </c>
      <c r="R69" s="4">
        <f>O69/('Escenari Energia Ambient'!C$13*$A69*1000+'Escenari Energia Ambient'!C$14)</f>
        <v>2.1744755708541993E-2</v>
      </c>
      <c r="S69" s="80">
        <f>P69/('Escenari Energia Ambient'!D$13*$A69*1000+'Escenari Energia Ambient'!D$14)</f>
        <v>0.25945945945945947</v>
      </c>
    </row>
    <row r="70" spans="1:19">
      <c r="A70" s="63">
        <f t="shared" ref="A70:A104" si="2">A69+0.5</f>
        <v>33</v>
      </c>
      <c r="B70" s="81">
        <f>IF($A70&lt;1,0,MIN(MIN('Escenari Energia Ambient'!B$12*'Escenari Energia Ambient'!B$18,'Escenari Energia Ambient'!B$17)*'Escenari Energia Ambient'!B$19,$A70*'Escenari Energia Ambient'!B$13*1000))</f>
        <v>560</v>
      </c>
      <c r="C70" s="59">
        <f>IF($A70&lt;0,0,MIN(MIN('Escenari Energia Ambient'!C$12*'Escenari Energia Ambient'!C$18,'Escenari Energia Ambient'!C$17)*'Escenari Energia Ambient'!C$19,$A70*'Escenari Energia Ambient'!C$13*1000))</f>
        <v>1000</v>
      </c>
      <c r="D70" s="59">
        <f>IF($A70&lt;1,0,MIN(MIN('Escenari Energia Ambient'!D$12*'Escenari Energia Ambient'!D$18,'Escenari Energia Ambient'!D$17)*'Escenari Energia Ambient'!D$19,$A70*'Escenari Energia Ambient'!D$13*1000))</f>
        <v>12000</v>
      </c>
      <c r="E70" s="60">
        <f>B70/('Escenari Energia Ambient'!B$13*$A70*1000)</f>
        <v>1.1313131313131313E-2</v>
      </c>
      <c r="F70" s="60">
        <f>C70/('Escenari Energia Ambient'!C$13*$A70*1000)</f>
        <v>2.5252525252525252E-2</v>
      </c>
      <c r="G70" s="61">
        <f>D70/('Escenari Energia Ambient'!D$13*$A70*1000)</f>
        <v>0.36363636363636365</v>
      </c>
      <c r="H70" s="20">
        <f>IF($A70&lt;1,0,MIN(MIN('Escenari Energia Ambient'!B$12*'Escenari Energia Ambient'!B$23,'Escenari Energia Ambient'!B$22)*'Escenari Energia Ambient'!B$24,$A70*'Escenari Energia Ambient'!B$13*1000))</f>
        <v>1400</v>
      </c>
      <c r="I70" s="21">
        <f>IF($A70&lt;0,0,MIN(MIN('Escenari Energia Ambient'!C$12*'Escenari Energia Ambient'!C$23,'Escenari Energia Ambient'!C$22)*'Escenari Energia Ambient'!C$24,$A70*'Escenari Energia Ambient'!C$13*1000))</f>
        <v>1000</v>
      </c>
      <c r="J70" s="21">
        <f>IF($A70&lt;1,0,MIN(MIN('Escenari Energia Ambient'!D$12*'Escenari Energia Ambient'!D$23,'Escenari Energia Ambient'!D$22)*'Escenari Energia Ambient'!D$24,$A70*'Escenari Energia Ambient'!D$13*1000))</f>
        <v>20000</v>
      </c>
      <c r="K70" s="4">
        <f>H70/('Escenari Energia Ambient'!B$13*$A70*1000)</f>
        <v>2.8282828282828285E-2</v>
      </c>
      <c r="L70" s="4">
        <f>I70/('Escenari Energia Ambient'!C$13*$A70*1000)</f>
        <v>2.5252525252525252E-2</v>
      </c>
      <c r="M70" s="17">
        <f>J70/('Escenari Energia Ambient'!D$13*$A70*1000)</f>
        <v>0.60606060606060608</v>
      </c>
      <c r="N70" s="20">
        <f>IF(B70=0,(MIN(MIN('Escenari Energia Ambient'!B$12*'Escenari Energia Ambient'!B$28,'Escenari Energia Ambient'!B$27)*'Escenari Energia Ambient'!B$29,'Escenari Energia Ambient'!B$14)+B70),MIN(MIN('Escenari Energia Ambient'!B$12*'Escenari Energia Ambient'!B$31,'Escenari Energia Ambient'!B$30)*'Escenari Energia Ambient'!B$32,'Escenari Energia Ambient'!B$14+$A70*'Escenari Energia Ambient'!B$13))</f>
        <v>1200</v>
      </c>
      <c r="O70" s="21">
        <f>IF(C70=0,(MIN(MIN('Escenari Energia Ambient'!C$12*'Escenari Energia Ambient'!C$28,'Escenari Energia Ambient'!C$27)*'Escenari Energia Ambient'!C$29,'Escenari Energia Ambient'!C$14)+C70),MIN(MIN('Escenari Energia Ambient'!C$12*'Escenari Energia Ambient'!C$31,'Escenari Energia Ambient'!C$30)*'Escenari Energia Ambient'!C$32,'Escenari Energia Ambient'!C$14+$A70*'Escenari Energia Ambient'!C$13))</f>
        <v>1000</v>
      </c>
      <c r="P70" s="21">
        <f>IF(D70=0,(MIN(MIN('Escenari Energia Ambient'!D$12*'Escenari Energia Ambient'!D$28,'Escenari Energia Ambient'!D$27)*'Escenari Energia Ambient'!D$29,'Escenari Energia Ambient'!D$14)+D70),MIN(MIN('Escenari Energia Ambient'!D$12*'Escenari Energia Ambient'!D$31,'Escenari Energia Ambient'!D$30)*'Escenari Energia Ambient'!D$32,'Escenari Energia Ambient'!D$14+$A70*'Escenari Energia Ambient'!D$13))</f>
        <v>24000</v>
      </c>
      <c r="Q70" s="4">
        <f>N70/('Escenari Energia Ambient'!B$13*$A70*1000+'Escenari Energia Ambient'!B$14)</f>
        <v>2.1243412329322458E-2</v>
      </c>
      <c r="R70" s="4">
        <f>O70/('Escenari Energia Ambient'!C$13*$A70*1000+'Escenari Energia Ambient'!C$14)</f>
        <v>2.1464708799028079E-2</v>
      </c>
      <c r="S70" s="80">
        <f>P70/('Escenari Energia Ambient'!D$13*$A70*1000+'Escenari Energia Ambient'!D$14)</f>
        <v>0.25806451612903225</v>
      </c>
    </row>
    <row r="71" spans="1:19">
      <c r="A71" s="63">
        <f t="shared" si="2"/>
        <v>33.5</v>
      </c>
      <c r="B71" s="81">
        <f>IF($A71&lt;1,0,MIN(MIN('Escenari Energia Ambient'!B$12*'Escenari Energia Ambient'!B$18,'Escenari Energia Ambient'!B$17)*'Escenari Energia Ambient'!B$19,$A71*'Escenari Energia Ambient'!B$13*1000))</f>
        <v>560</v>
      </c>
      <c r="C71" s="59">
        <f>IF($A71&lt;0,0,MIN(MIN('Escenari Energia Ambient'!C$12*'Escenari Energia Ambient'!C$18,'Escenari Energia Ambient'!C$17)*'Escenari Energia Ambient'!C$19,$A71*'Escenari Energia Ambient'!C$13*1000))</f>
        <v>1000</v>
      </c>
      <c r="D71" s="59">
        <f>IF($A71&lt;1,0,MIN(MIN('Escenari Energia Ambient'!D$12*'Escenari Energia Ambient'!D$18,'Escenari Energia Ambient'!D$17)*'Escenari Energia Ambient'!D$19,$A71*'Escenari Energia Ambient'!D$13*1000))</f>
        <v>12000</v>
      </c>
      <c r="E71" s="60">
        <f>B71/('Escenari Energia Ambient'!B$13*$A71*1000)</f>
        <v>1.1144278606965175E-2</v>
      </c>
      <c r="F71" s="60">
        <f>C71/('Escenari Energia Ambient'!C$13*$A71*1000)</f>
        <v>2.4875621890547268E-2</v>
      </c>
      <c r="G71" s="61">
        <f>D71/('Escenari Energia Ambient'!D$13*$A71*1000)</f>
        <v>0.35820895522388058</v>
      </c>
      <c r="H71" s="20">
        <f>IF($A71&lt;1,0,MIN(MIN('Escenari Energia Ambient'!B$12*'Escenari Energia Ambient'!B$23,'Escenari Energia Ambient'!B$22)*'Escenari Energia Ambient'!B$24,$A71*'Escenari Energia Ambient'!B$13*1000))</f>
        <v>1400</v>
      </c>
      <c r="I71" s="21">
        <f>IF($A71&lt;0,0,MIN(MIN('Escenari Energia Ambient'!C$12*'Escenari Energia Ambient'!C$23,'Escenari Energia Ambient'!C$22)*'Escenari Energia Ambient'!C$24,$A71*'Escenari Energia Ambient'!C$13*1000))</f>
        <v>1000</v>
      </c>
      <c r="J71" s="21">
        <f>IF($A71&lt;1,0,MIN(MIN('Escenari Energia Ambient'!D$12*'Escenari Energia Ambient'!D$23,'Escenari Energia Ambient'!D$22)*'Escenari Energia Ambient'!D$24,$A71*'Escenari Energia Ambient'!D$13*1000))</f>
        <v>20000</v>
      </c>
      <c r="K71" s="4">
        <f>H71/('Escenari Energia Ambient'!B$13*$A71*1000)</f>
        <v>2.7860696517412936E-2</v>
      </c>
      <c r="L71" s="4">
        <f>I71/('Escenari Energia Ambient'!C$13*$A71*1000)</f>
        <v>2.4875621890547268E-2</v>
      </c>
      <c r="M71" s="17">
        <f>J71/('Escenari Energia Ambient'!D$13*$A71*1000)</f>
        <v>0.59701492537313428</v>
      </c>
      <c r="N71" s="20">
        <f>IF(B71=0,(MIN(MIN('Escenari Energia Ambient'!B$12*'Escenari Energia Ambient'!B$28,'Escenari Energia Ambient'!B$27)*'Escenari Energia Ambient'!B$29,'Escenari Energia Ambient'!B$14)+B71),MIN(MIN('Escenari Energia Ambient'!B$12*'Escenari Energia Ambient'!B$31,'Escenari Energia Ambient'!B$30)*'Escenari Energia Ambient'!B$32,'Escenari Energia Ambient'!B$14+$A71*'Escenari Energia Ambient'!B$13))</f>
        <v>1200</v>
      </c>
      <c r="O71" s="21">
        <f>IF(C71=0,(MIN(MIN('Escenari Energia Ambient'!C$12*'Escenari Energia Ambient'!C$28,'Escenari Energia Ambient'!C$27)*'Escenari Energia Ambient'!C$29,'Escenari Energia Ambient'!C$14)+C71),MIN(MIN('Escenari Energia Ambient'!C$12*'Escenari Energia Ambient'!C$31,'Escenari Energia Ambient'!C$30)*'Escenari Energia Ambient'!C$32,'Escenari Energia Ambient'!C$14+$A71*'Escenari Energia Ambient'!C$13))</f>
        <v>1000</v>
      </c>
      <c r="P71" s="21">
        <f>IF(D71=0,(MIN(MIN('Escenari Energia Ambient'!D$12*'Escenari Energia Ambient'!D$28,'Escenari Energia Ambient'!D$27)*'Escenari Energia Ambient'!D$29,'Escenari Energia Ambient'!D$14)+D71),MIN(MIN('Escenari Energia Ambient'!D$12*'Escenari Energia Ambient'!D$31,'Escenari Energia Ambient'!D$30)*'Escenari Energia Ambient'!D$32,'Escenari Energia Ambient'!D$14+$A71*'Escenari Energia Ambient'!D$13))</f>
        <v>24000</v>
      </c>
      <c r="Q71" s="4">
        <f>N71/('Escenari Energia Ambient'!B$13*$A71*1000+'Escenari Energia Ambient'!B$14)</f>
        <v>2.0965056492091808E-2</v>
      </c>
      <c r="R71" s="4">
        <f>O71/('Escenari Energia Ambient'!C$13*$A71*1000+'Escenari Energia Ambient'!C$14)</f>
        <v>2.1191783521692972E-2</v>
      </c>
      <c r="S71" s="80">
        <f>P71/('Escenari Energia Ambient'!D$13*$A71*1000+'Escenari Energia Ambient'!D$14)</f>
        <v>0.25668449197860965</v>
      </c>
    </row>
    <row r="72" spans="1:19">
      <c r="A72" s="63">
        <f t="shared" si="2"/>
        <v>34</v>
      </c>
      <c r="B72" s="81">
        <f>IF($A72&lt;1,0,MIN(MIN('Escenari Energia Ambient'!B$12*'Escenari Energia Ambient'!B$18,'Escenari Energia Ambient'!B$17)*'Escenari Energia Ambient'!B$19,$A72*'Escenari Energia Ambient'!B$13*1000))</f>
        <v>560</v>
      </c>
      <c r="C72" s="59">
        <f>IF($A72&lt;0,0,MIN(MIN('Escenari Energia Ambient'!C$12*'Escenari Energia Ambient'!C$18,'Escenari Energia Ambient'!C$17)*'Escenari Energia Ambient'!C$19,$A72*'Escenari Energia Ambient'!C$13*1000))</f>
        <v>1000</v>
      </c>
      <c r="D72" s="59">
        <f>IF($A72&lt;1,0,MIN(MIN('Escenari Energia Ambient'!D$12*'Escenari Energia Ambient'!D$18,'Escenari Energia Ambient'!D$17)*'Escenari Energia Ambient'!D$19,$A72*'Escenari Energia Ambient'!D$13*1000))</f>
        <v>12000</v>
      </c>
      <c r="E72" s="60">
        <f>B72/('Escenari Energia Ambient'!B$13*$A72*1000)</f>
        <v>1.0980392156862745E-2</v>
      </c>
      <c r="F72" s="60">
        <f>C72/('Escenari Energia Ambient'!C$13*$A72*1000)</f>
        <v>2.4509803921568627E-2</v>
      </c>
      <c r="G72" s="61">
        <f>D72/('Escenari Energia Ambient'!D$13*$A72*1000)</f>
        <v>0.35294117647058826</v>
      </c>
      <c r="H72" s="20">
        <f>IF($A72&lt;1,0,MIN(MIN('Escenari Energia Ambient'!B$12*'Escenari Energia Ambient'!B$23,'Escenari Energia Ambient'!B$22)*'Escenari Energia Ambient'!B$24,$A72*'Escenari Energia Ambient'!B$13*1000))</f>
        <v>1400</v>
      </c>
      <c r="I72" s="21">
        <f>IF($A72&lt;0,0,MIN(MIN('Escenari Energia Ambient'!C$12*'Escenari Energia Ambient'!C$23,'Escenari Energia Ambient'!C$22)*'Escenari Energia Ambient'!C$24,$A72*'Escenari Energia Ambient'!C$13*1000))</f>
        <v>1000</v>
      </c>
      <c r="J72" s="21">
        <f>IF($A72&lt;1,0,MIN(MIN('Escenari Energia Ambient'!D$12*'Escenari Energia Ambient'!D$23,'Escenari Energia Ambient'!D$22)*'Escenari Energia Ambient'!D$24,$A72*'Escenari Energia Ambient'!D$13*1000))</f>
        <v>20000</v>
      </c>
      <c r="K72" s="4">
        <f>H72/('Escenari Energia Ambient'!B$13*$A72*1000)</f>
        <v>2.7450980392156862E-2</v>
      </c>
      <c r="L72" s="4">
        <f>I72/('Escenari Energia Ambient'!C$13*$A72*1000)</f>
        <v>2.4509803921568627E-2</v>
      </c>
      <c r="M72" s="17">
        <f>J72/('Escenari Energia Ambient'!D$13*$A72*1000)</f>
        <v>0.58823529411764708</v>
      </c>
      <c r="N72" s="20">
        <f>IF(B72=0,(MIN(MIN('Escenari Energia Ambient'!B$12*'Escenari Energia Ambient'!B$28,'Escenari Energia Ambient'!B$27)*'Escenari Energia Ambient'!B$29,'Escenari Energia Ambient'!B$14)+B72),MIN(MIN('Escenari Energia Ambient'!B$12*'Escenari Energia Ambient'!B$31,'Escenari Energia Ambient'!B$30)*'Escenari Energia Ambient'!B$32,'Escenari Energia Ambient'!B$14+$A72*'Escenari Energia Ambient'!B$13))</f>
        <v>1200</v>
      </c>
      <c r="O72" s="21">
        <f>IF(C72=0,(MIN(MIN('Escenari Energia Ambient'!C$12*'Escenari Energia Ambient'!C$28,'Escenari Energia Ambient'!C$27)*'Escenari Energia Ambient'!C$29,'Escenari Energia Ambient'!C$14)+C72),MIN(MIN('Escenari Energia Ambient'!C$12*'Escenari Energia Ambient'!C$31,'Escenari Energia Ambient'!C$30)*'Escenari Energia Ambient'!C$32,'Escenari Energia Ambient'!C$14+$A72*'Escenari Energia Ambient'!C$13))</f>
        <v>1000</v>
      </c>
      <c r="P72" s="21">
        <f>IF(D72=0,(MIN(MIN('Escenari Energia Ambient'!D$12*'Escenari Energia Ambient'!D$28,'Escenari Energia Ambient'!D$27)*'Escenari Energia Ambient'!D$29,'Escenari Energia Ambient'!D$14)+D72),MIN(MIN('Escenari Energia Ambient'!D$12*'Escenari Energia Ambient'!D$31,'Escenari Energia Ambient'!D$30)*'Escenari Energia Ambient'!D$32,'Escenari Energia Ambient'!D$14+$A72*'Escenari Energia Ambient'!D$13))</f>
        <v>24000</v>
      </c>
      <c r="Q72" s="4">
        <f>N72/('Escenari Energia Ambient'!B$13*$A72*1000+'Escenari Energia Ambient'!B$14)</f>
        <v>2.0693900990030715E-2</v>
      </c>
      <c r="R72" s="4">
        <f>O72/('Escenari Energia Ambient'!C$13*$A72*1000+'Escenari Energia Ambient'!C$14)</f>
        <v>2.0925711631138297E-2</v>
      </c>
      <c r="S72" s="80">
        <f>P72/('Escenari Energia Ambient'!D$13*$A72*1000+'Escenari Energia Ambient'!D$14)</f>
        <v>0.25531914893617019</v>
      </c>
    </row>
    <row r="73" spans="1:19">
      <c r="A73" s="63">
        <f t="shared" si="2"/>
        <v>34.5</v>
      </c>
      <c r="B73" s="81">
        <f>IF($A73&lt;1,0,MIN(MIN('Escenari Energia Ambient'!B$12*'Escenari Energia Ambient'!B$18,'Escenari Energia Ambient'!B$17)*'Escenari Energia Ambient'!B$19,$A73*'Escenari Energia Ambient'!B$13*1000))</f>
        <v>560</v>
      </c>
      <c r="C73" s="59">
        <f>IF($A73&lt;0,0,MIN(MIN('Escenari Energia Ambient'!C$12*'Escenari Energia Ambient'!C$18,'Escenari Energia Ambient'!C$17)*'Escenari Energia Ambient'!C$19,$A73*'Escenari Energia Ambient'!C$13*1000))</f>
        <v>1000</v>
      </c>
      <c r="D73" s="59">
        <f>IF($A73&lt;1,0,MIN(MIN('Escenari Energia Ambient'!D$12*'Escenari Energia Ambient'!D$18,'Escenari Energia Ambient'!D$17)*'Escenari Energia Ambient'!D$19,$A73*'Escenari Energia Ambient'!D$13*1000))</f>
        <v>12000</v>
      </c>
      <c r="E73" s="60">
        <f>B73/('Escenari Energia Ambient'!B$13*$A73*1000)</f>
        <v>1.0821256038647344E-2</v>
      </c>
      <c r="F73" s="60">
        <f>C73/('Escenari Energia Ambient'!C$13*$A73*1000)</f>
        <v>2.4154589371980676E-2</v>
      </c>
      <c r="G73" s="61">
        <f>D73/('Escenari Energia Ambient'!D$13*$A73*1000)</f>
        <v>0.34782608695652173</v>
      </c>
      <c r="H73" s="20">
        <f>IF($A73&lt;1,0,MIN(MIN('Escenari Energia Ambient'!B$12*'Escenari Energia Ambient'!B$23,'Escenari Energia Ambient'!B$22)*'Escenari Energia Ambient'!B$24,$A73*'Escenari Energia Ambient'!B$13*1000))</f>
        <v>1400</v>
      </c>
      <c r="I73" s="21">
        <f>IF($A73&lt;0,0,MIN(MIN('Escenari Energia Ambient'!C$12*'Escenari Energia Ambient'!C$23,'Escenari Energia Ambient'!C$22)*'Escenari Energia Ambient'!C$24,$A73*'Escenari Energia Ambient'!C$13*1000))</f>
        <v>1000</v>
      </c>
      <c r="J73" s="21">
        <f>IF($A73&lt;1,0,MIN(MIN('Escenari Energia Ambient'!D$12*'Escenari Energia Ambient'!D$23,'Escenari Energia Ambient'!D$22)*'Escenari Energia Ambient'!D$24,$A73*'Escenari Energia Ambient'!D$13*1000))</f>
        <v>20000</v>
      </c>
      <c r="K73" s="4">
        <f>H73/('Escenari Energia Ambient'!B$13*$A73*1000)</f>
        <v>2.7053140096618359E-2</v>
      </c>
      <c r="L73" s="4">
        <f>I73/('Escenari Energia Ambient'!C$13*$A73*1000)</f>
        <v>2.4154589371980676E-2</v>
      </c>
      <c r="M73" s="17">
        <f>J73/('Escenari Energia Ambient'!D$13*$A73*1000)</f>
        <v>0.57971014492753625</v>
      </c>
      <c r="N73" s="20">
        <f>IF(B73=0,(MIN(MIN('Escenari Energia Ambient'!B$12*'Escenari Energia Ambient'!B$28,'Escenari Energia Ambient'!B$27)*'Escenari Energia Ambient'!B$29,'Escenari Energia Ambient'!B$14)+B73),MIN(MIN('Escenari Energia Ambient'!B$12*'Escenari Energia Ambient'!B$31,'Escenari Energia Ambient'!B$30)*'Escenari Energia Ambient'!B$32,'Escenari Energia Ambient'!B$14+$A73*'Escenari Energia Ambient'!B$13))</f>
        <v>1200</v>
      </c>
      <c r="O73" s="21">
        <f>IF(C73=0,(MIN(MIN('Escenari Energia Ambient'!C$12*'Escenari Energia Ambient'!C$28,'Escenari Energia Ambient'!C$27)*'Escenari Energia Ambient'!C$29,'Escenari Energia Ambient'!C$14)+C73),MIN(MIN('Escenari Energia Ambient'!C$12*'Escenari Energia Ambient'!C$31,'Escenari Energia Ambient'!C$30)*'Escenari Energia Ambient'!C$32,'Escenari Energia Ambient'!C$14+$A73*'Escenari Energia Ambient'!C$13))</f>
        <v>1000</v>
      </c>
      <c r="P73" s="21">
        <f>IF(D73=0,(MIN(MIN('Escenari Energia Ambient'!D$12*'Escenari Energia Ambient'!D$28,'Escenari Energia Ambient'!D$27)*'Escenari Energia Ambient'!D$29,'Escenari Energia Ambient'!D$14)+D73),MIN(MIN('Escenari Energia Ambient'!D$12*'Escenari Energia Ambient'!D$31,'Escenari Energia Ambient'!D$30)*'Escenari Energia Ambient'!D$32,'Escenari Energia Ambient'!D$14+$A73*'Escenari Energia Ambient'!D$13))</f>
        <v>24000</v>
      </c>
      <c r="Q73" s="4">
        <f>N73/('Escenari Energia Ambient'!B$13*$A73*1000+'Escenari Energia Ambient'!B$14)</f>
        <v>2.0429670009755169E-2</v>
      </c>
      <c r="R73" s="4">
        <f>O73/('Escenari Energia Ambient'!C$13*$A73*1000+'Escenari Energia Ambient'!C$14)</f>
        <v>2.0666238186661596E-2</v>
      </c>
      <c r="S73" s="80">
        <f>P73/('Escenari Energia Ambient'!D$13*$A73*1000+'Escenari Energia Ambient'!D$14)</f>
        <v>0.25396825396825395</v>
      </c>
    </row>
    <row r="74" spans="1:19">
      <c r="A74" s="63">
        <f t="shared" si="2"/>
        <v>35</v>
      </c>
      <c r="B74" s="81">
        <f>IF($A74&lt;1,0,MIN(MIN('Escenari Energia Ambient'!B$12*'Escenari Energia Ambient'!B$18,'Escenari Energia Ambient'!B$17)*'Escenari Energia Ambient'!B$19,$A74*'Escenari Energia Ambient'!B$13*1000))</f>
        <v>560</v>
      </c>
      <c r="C74" s="59">
        <f>IF($A74&lt;0,0,MIN(MIN('Escenari Energia Ambient'!C$12*'Escenari Energia Ambient'!C$18,'Escenari Energia Ambient'!C$17)*'Escenari Energia Ambient'!C$19,$A74*'Escenari Energia Ambient'!C$13*1000))</f>
        <v>1000</v>
      </c>
      <c r="D74" s="59">
        <f>IF($A74&lt;1,0,MIN(MIN('Escenari Energia Ambient'!D$12*'Escenari Energia Ambient'!D$18,'Escenari Energia Ambient'!D$17)*'Escenari Energia Ambient'!D$19,$A74*'Escenari Energia Ambient'!D$13*1000))</f>
        <v>12000</v>
      </c>
      <c r="E74" s="60">
        <f>B74/('Escenari Energia Ambient'!B$13*$A74*1000)</f>
        <v>1.0666666666666666E-2</v>
      </c>
      <c r="F74" s="60">
        <f>C74/('Escenari Energia Ambient'!C$13*$A74*1000)</f>
        <v>2.3809523809523808E-2</v>
      </c>
      <c r="G74" s="61">
        <f>D74/('Escenari Energia Ambient'!D$13*$A74*1000)</f>
        <v>0.34285714285714286</v>
      </c>
      <c r="H74" s="20">
        <f>IF($A74&lt;1,0,MIN(MIN('Escenari Energia Ambient'!B$12*'Escenari Energia Ambient'!B$23,'Escenari Energia Ambient'!B$22)*'Escenari Energia Ambient'!B$24,$A74*'Escenari Energia Ambient'!B$13*1000))</f>
        <v>1400</v>
      </c>
      <c r="I74" s="21">
        <f>IF($A74&lt;0,0,MIN(MIN('Escenari Energia Ambient'!C$12*'Escenari Energia Ambient'!C$23,'Escenari Energia Ambient'!C$22)*'Escenari Energia Ambient'!C$24,$A74*'Escenari Energia Ambient'!C$13*1000))</f>
        <v>1000</v>
      </c>
      <c r="J74" s="21">
        <f>IF($A74&lt;1,0,MIN(MIN('Escenari Energia Ambient'!D$12*'Escenari Energia Ambient'!D$23,'Escenari Energia Ambient'!D$22)*'Escenari Energia Ambient'!D$24,$A74*'Escenari Energia Ambient'!D$13*1000))</f>
        <v>20000</v>
      </c>
      <c r="K74" s="4">
        <f>H74/('Escenari Energia Ambient'!B$13*$A74*1000)</f>
        <v>2.6666666666666668E-2</v>
      </c>
      <c r="L74" s="4">
        <f>I74/('Escenari Energia Ambient'!C$13*$A74*1000)</f>
        <v>2.3809523809523808E-2</v>
      </c>
      <c r="M74" s="17">
        <f>J74/('Escenari Energia Ambient'!D$13*$A74*1000)</f>
        <v>0.5714285714285714</v>
      </c>
      <c r="N74" s="20">
        <f>IF(B74=0,(MIN(MIN('Escenari Energia Ambient'!B$12*'Escenari Energia Ambient'!B$28,'Escenari Energia Ambient'!B$27)*'Escenari Energia Ambient'!B$29,'Escenari Energia Ambient'!B$14)+B74),MIN(MIN('Escenari Energia Ambient'!B$12*'Escenari Energia Ambient'!B$31,'Escenari Energia Ambient'!B$30)*'Escenari Energia Ambient'!B$32,'Escenari Energia Ambient'!B$14+$A74*'Escenari Energia Ambient'!B$13))</f>
        <v>1200</v>
      </c>
      <c r="O74" s="21">
        <f>IF(C74=0,(MIN(MIN('Escenari Energia Ambient'!C$12*'Escenari Energia Ambient'!C$28,'Escenari Energia Ambient'!C$27)*'Escenari Energia Ambient'!C$29,'Escenari Energia Ambient'!C$14)+C74),MIN(MIN('Escenari Energia Ambient'!C$12*'Escenari Energia Ambient'!C$31,'Escenari Energia Ambient'!C$30)*'Escenari Energia Ambient'!C$32,'Escenari Energia Ambient'!C$14+$A74*'Escenari Energia Ambient'!C$13))</f>
        <v>1000</v>
      </c>
      <c r="P74" s="21">
        <f>IF(D74=0,(MIN(MIN('Escenari Energia Ambient'!D$12*'Escenari Energia Ambient'!D$28,'Escenari Energia Ambient'!D$27)*'Escenari Energia Ambient'!D$29,'Escenari Energia Ambient'!D$14)+D74),MIN(MIN('Escenari Energia Ambient'!D$12*'Escenari Energia Ambient'!D$31,'Escenari Energia Ambient'!D$30)*'Escenari Energia Ambient'!D$32,'Escenari Energia Ambient'!D$14+$A74*'Escenari Energia Ambient'!D$13))</f>
        <v>24000</v>
      </c>
      <c r="Q74" s="4">
        <f>N74/('Escenari Energia Ambient'!B$13*$A74*1000+'Escenari Energia Ambient'!B$14)</f>
        <v>2.0172101647220202E-2</v>
      </c>
      <c r="R74" s="4">
        <f>O74/('Escenari Energia Ambient'!C$13*$A74*1000+'Escenari Energia Ambient'!C$14)</f>
        <v>2.0413120737485226E-2</v>
      </c>
      <c r="S74" s="80">
        <f>P74/('Escenari Energia Ambient'!D$13*$A74*1000+'Escenari Energia Ambient'!D$14)</f>
        <v>0.25263157894736843</v>
      </c>
    </row>
    <row r="75" spans="1:19">
      <c r="A75" s="63">
        <f t="shared" si="2"/>
        <v>35.5</v>
      </c>
      <c r="B75" s="81">
        <f>IF($A75&lt;1,0,MIN(MIN('Escenari Energia Ambient'!B$12*'Escenari Energia Ambient'!B$18,'Escenari Energia Ambient'!B$17)*'Escenari Energia Ambient'!B$19,$A75*'Escenari Energia Ambient'!B$13*1000))</f>
        <v>560</v>
      </c>
      <c r="C75" s="59">
        <f>IF($A75&lt;0,0,MIN(MIN('Escenari Energia Ambient'!C$12*'Escenari Energia Ambient'!C$18,'Escenari Energia Ambient'!C$17)*'Escenari Energia Ambient'!C$19,$A75*'Escenari Energia Ambient'!C$13*1000))</f>
        <v>1000</v>
      </c>
      <c r="D75" s="59">
        <f>IF($A75&lt;1,0,MIN(MIN('Escenari Energia Ambient'!D$12*'Escenari Energia Ambient'!D$18,'Escenari Energia Ambient'!D$17)*'Escenari Energia Ambient'!D$19,$A75*'Escenari Energia Ambient'!D$13*1000))</f>
        <v>12000</v>
      </c>
      <c r="E75" s="60">
        <f>B75/('Escenari Energia Ambient'!B$13*$A75*1000)</f>
        <v>1.0516431924882629E-2</v>
      </c>
      <c r="F75" s="60">
        <f>C75/('Escenari Energia Ambient'!C$13*$A75*1000)</f>
        <v>2.3474178403755867E-2</v>
      </c>
      <c r="G75" s="61">
        <f>D75/('Escenari Energia Ambient'!D$13*$A75*1000)</f>
        <v>0.3380281690140845</v>
      </c>
      <c r="H75" s="20">
        <f>IF($A75&lt;1,0,MIN(MIN('Escenari Energia Ambient'!B$12*'Escenari Energia Ambient'!B$23,'Escenari Energia Ambient'!B$22)*'Escenari Energia Ambient'!B$24,$A75*'Escenari Energia Ambient'!B$13*1000))</f>
        <v>1400</v>
      </c>
      <c r="I75" s="21">
        <f>IF($A75&lt;0,0,MIN(MIN('Escenari Energia Ambient'!C$12*'Escenari Energia Ambient'!C$23,'Escenari Energia Ambient'!C$22)*'Escenari Energia Ambient'!C$24,$A75*'Escenari Energia Ambient'!C$13*1000))</f>
        <v>1000</v>
      </c>
      <c r="J75" s="21">
        <f>IF($A75&lt;1,0,MIN(MIN('Escenari Energia Ambient'!D$12*'Escenari Energia Ambient'!D$23,'Escenari Energia Ambient'!D$22)*'Escenari Energia Ambient'!D$24,$A75*'Escenari Energia Ambient'!D$13*1000))</f>
        <v>20000</v>
      </c>
      <c r="K75" s="4">
        <f>H75/('Escenari Energia Ambient'!B$13*$A75*1000)</f>
        <v>2.6291079812206571E-2</v>
      </c>
      <c r="L75" s="4">
        <f>I75/('Escenari Energia Ambient'!C$13*$A75*1000)</f>
        <v>2.3474178403755867E-2</v>
      </c>
      <c r="M75" s="17">
        <f>J75/('Escenari Energia Ambient'!D$13*$A75*1000)</f>
        <v>0.56338028169014087</v>
      </c>
      <c r="N75" s="20">
        <f>IF(B75=0,(MIN(MIN('Escenari Energia Ambient'!B$12*'Escenari Energia Ambient'!B$28,'Escenari Energia Ambient'!B$27)*'Escenari Energia Ambient'!B$29,'Escenari Energia Ambient'!B$14)+B75),MIN(MIN('Escenari Energia Ambient'!B$12*'Escenari Energia Ambient'!B$31,'Escenari Energia Ambient'!B$30)*'Escenari Energia Ambient'!B$32,'Escenari Energia Ambient'!B$14+$A75*'Escenari Energia Ambient'!B$13))</f>
        <v>1200</v>
      </c>
      <c r="O75" s="21">
        <f>IF(C75=0,(MIN(MIN('Escenari Energia Ambient'!C$12*'Escenari Energia Ambient'!C$28,'Escenari Energia Ambient'!C$27)*'Escenari Energia Ambient'!C$29,'Escenari Energia Ambient'!C$14)+C75),MIN(MIN('Escenari Energia Ambient'!C$12*'Escenari Energia Ambient'!C$31,'Escenari Energia Ambient'!C$30)*'Escenari Energia Ambient'!C$32,'Escenari Energia Ambient'!C$14+$A75*'Escenari Energia Ambient'!C$13))</f>
        <v>1000</v>
      </c>
      <c r="P75" s="21">
        <f>IF(D75=0,(MIN(MIN('Escenari Energia Ambient'!D$12*'Escenari Energia Ambient'!D$28,'Escenari Energia Ambient'!D$27)*'Escenari Energia Ambient'!D$29,'Escenari Energia Ambient'!D$14)+D75),MIN(MIN('Escenari Energia Ambient'!D$12*'Escenari Energia Ambient'!D$31,'Escenari Energia Ambient'!D$30)*'Escenari Energia Ambient'!D$32,'Escenari Energia Ambient'!D$14+$A75*'Escenari Energia Ambient'!D$13))</f>
        <v>24000</v>
      </c>
      <c r="Q75" s="4">
        <f>N75/('Escenari Energia Ambient'!B$13*$A75*1000+'Escenari Energia Ambient'!B$14)</f>
        <v>1.992094704182237E-2</v>
      </c>
      <c r="R75" s="4">
        <f>O75/('Escenari Energia Ambient'!C$13*$A75*1000+'Escenari Energia Ambient'!C$14)</f>
        <v>2.0166128567136069E-2</v>
      </c>
      <c r="S75" s="80">
        <f>P75/('Escenari Energia Ambient'!D$13*$A75*1000+'Escenari Energia Ambient'!D$14)</f>
        <v>0.2513089005235602</v>
      </c>
    </row>
    <row r="76" spans="1:19">
      <c r="A76" s="63">
        <f t="shared" si="2"/>
        <v>36</v>
      </c>
      <c r="B76" s="81">
        <f>IF($A76&lt;1,0,MIN(MIN('Escenari Energia Ambient'!B$12*'Escenari Energia Ambient'!B$18,'Escenari Energia Ambient'!B$17)*'Escenari Energia Ambient'!B$19,$A76*'Escenari Energia Ambient'!B$13*1000))</f>
        <v>560</v>
      </c>
      <c r="C76" s="59">
        <f>IF($A76&lt;0,0,MIN(MIN('Escenari Energia Ambient'!C$12*'Escenari Energia Ambient'!C$18,'Escenari Energia Ambient'!C$17)*'Escenari Energia Ambient'!C$19,$A76*'Escenari Energia Ambient'!C$13*1000))</f>
        <v>1000</v>
      </c>
      <c r="D76" s="59">
        <f>IF($A76&lt;1,0,MIN(MIN('Escenari Energia Ambient'!D$12*'Escenari Energia Ambient'!D$18,'Escenari Energia Ambient'!D$17)*'Escenari Energia Ambient'!D$19,$A76*'Escenari Energia Ambient'!D$13*1000))</f>
        <v>12000</v>
      </c>
      <c r="E76" s="60">
        <f>B76/('Escenari Energia Ambient'!B$13*$A76*1000)</f>
        <v>1.037037037037037E-2</v>
      </c>
      <c r="F76" s="60">
        <f>C76/('Escenari Energia Ambient'!C$13*$A76*1000)</f>
        <v>2.314814814814815E-2</v>
      </c>
      <c r="G76" s="61">
        <f>D76/('Escenari Energia Ambient'!D$13*$A76*1000)</f>
        <v>0.33333333333333331</v>
      </c>
      <c r="H76" s="20">
        <f>IF($A76&lt;1,0,MIN(MIN('Escenari Energia Ambient'!B$12*'Escenari Energia Ambient'!B$23,'Escenari Energia Ambient'!B$22)*'Escenari Energia Ambient'!B$24,$A76*'Escenari Energia Ambient'!B$13*1000))</f>
        <v>1400</v>
      </c>
      <c r="I76" s="21">
        <f>IF($A76&lt;0,0,MIN(MIN('Escenari Energia Ambient'!C$12*'Escenari Energia Ambient'!C$23,'Escenari Energia Ambient'!C$22)*'Escenari Energia Ambient'!C$24,$A76*'Escenari Energia Ambient'!C$13*1000))</f>
        <v>1000</v>
      </c>
      <c r="J76" s="21">
        <f>IF($A76&lt;1,0,MIN(MIN('Escenari Energia Ambient'!D$12*'Escenari Energia Ambient'!D$23,'Escenari Energia Ambient'!D$22)*'Escenari Energia Ambient'!D$24,$A76*'Escenari Energia Ambient'!D$13*1000))</f>
        <v>20000</v>
      </c>
      <c r="K76" s="4">
        <f>H76/('Escenari Energia Ambient'!B$13*$A76*1000)</f>
        <v>2.5925925925925925E-2</v>
      </c>
      <c r="L76" s="4">
        <f>I76/('Escenari Energia Ambient'!C$13*$A76*1000)</f>
        <v>2.314814814814815E-2</v>
      </c>
      <c r="M76" s="17">
        <f>J76/('Escenari Energia Ambient'!D$13*$A76*1000)</f>
        <v>0.55555555555555558</v>
      </c>
      <c r="N76" s="20">
        <f>IF(B76=0,(MIN(MIN('Escenari Energia Ambient'!B$12*'Escenari Energia Ambient'!B$28,'Escenari Energia Ambient'!B$27)*'Escenari Energia Ambient'!B$29,'Escenari Energia Ambient'!B$14)+B76),MIN(MIN('Escenari Energia Ambient'!B$12*'Escenari Energia Ambient'!B$31,'Escenari Energia Ambient'!B$30)*'Escenari Energia Ambient'!B$32,'Escenari Energia Ambient'!B$14+$A76*'Escenari Energia Ambient'!B$13))</f>
        <v>1200</v>
      </c>
      <c r="O76" s="21">
        <f>IF(C76=0,(MIN(MIN('Escenari Energia Ambient'!C$12*'Escenari Energia Ambient'!C$28,'Escenari Energia Ambient'!C$27)*'Escenari Energia Ambient'!C$29,'Escenari Energia Ambient'!C$14)+C76),MIN(MIN('Escenari Energia Ambient'!C$12*'Escenari Energia Ambient'!C$31,'Escenari Energia Ambient'!C$30)*'Escenari Energia Ambient'!C$32,'Escenari Energia Ambient'!C$14+$A76*'Escenari Energia Ambient'!C$13))</f>
        <v>1000</v>
      </c>
      <c r="P76" s="21">
        <f>IF(D76=0,(MIN(MIN('Escenari Energia Ambient'!D$12*'Escenari Energia Ambient'!D$28,'Escenari Energia Ambient'!D$27)*'Escenari Energia Ambient'!D$29,'Escenari Energia Ambient'!D$14)+D76),MIN(MIN('Escenari Energia Ambient'!D$12*'Escenari Energia Ambient'!D$31,'Escenari Energia Ambient'!D$30)*'Escenari Energia Ambient'!D$32,'Escenari Energia Ambient'!D$14+$A76*'Escenari Energia Ambient'!D$13))</f>
        <v>24000</v>
      </c>
      <c r="Q76" s="4">
        <f>N76/('Escenari Energia Ambient'!B$13*$A76*1000+'Escenari Energia Ambient'!B$14)</f>
        <v>1.9675969574392382E-2</v>
      </c>
      <c r="R76" s="4">
        <f>O76/('Escenari Energia Ambient'!C$13*$A76*1000+'Escenari Energia Ambient'!C$14)</f>
        <v>1.9925041992026001E-2</v>
      </c>
      <c r="S76" s="80">
        <f>P76/('Escenari Energia Ambient'!D$13*$A76*1000+'Escenari Energia Ambient'!D$14)</f>
        <v>0.25</v>
      </c>
    </row>
    <row r="77" spans="1:19">
      <c r="A77" s="63">
        <f t="shared" si="2"/>
        <v>36.5</v>
      </c>
      <c r="B77" s="81">
        <f>IF($A77&lt;1,0,MIN(MIN('Escenari Energia Ambient'!B$12*'Escenari Energia Ambient'!B$18,'Escenari Energia Ambient'!B$17)*'Escenari Energia Ambient'!B$19,$A77*'Escenari Energia Ambient'!B$13*1000))</f>
        <v>560</v>
      </c>
      <c r="C77" s="59">
        <f>IF($A77&lt;0,0,MIN(MIN('Escenari Energia Ambient'!C$12*'Escenari Energia Ambient'!C$18,'Escenari Energia Ambient'!C$17)*'Escenari Energia Ambient'!C$19,$A77*'Escenari Energia Ambient'!C$13*1000))</f>
        <v>1000</v>
      </c>
      <c r="D77" s="59">
        <f>IF($A77&lt;1,0,MIN(MIN('Escenari Energia Ambient'!D$12*'Escenari Energia Ambient'!D$18,'Escenari Energia Ambient'!D$17)*'Escenari Energia Ambient'!D$19,$A77*'Escenari Energia Ambient'!D$13*1000))</f>
        <v>12000</v>
      </c>
      <c r="E77" s="60">
        <f>B77/('Escenari Energia Ambient'!B$13*$A77*1000)</f>
        <v>1.0228310502283105E-2</v>
      </c>
      <c r="F77" s="60">
        <f>C77/('Escenari Energia Ambient'!C$13*$A77*1000)</f>
        <v>2.2831050228310501E-2</v>
      </c>
      <c r="G77" s="61">
        <f>D77/('Escenari Energia Ambient'!D$13*$A77*1000)</f>
        <v>0.32876712328767121</v>
      </c>
      <c r="H77" s="20">
        <f>IF($A77&lt;1,0,MIN(MIN('Escenari Energia Ambient'!B$12*'Escenari Energia Ambient'!B$23,'Escenari Energia Ambient'!B$22)*'Escenari Energia Ambient'!B$24,$A77*'Escenari Energia Ambient'!B$13*1000))</f>
        <v>1400</v>
      </c>
      <c r="I77" s="21">
        <f>IF($A77&lt;0,0,MIN(MIN('Escenari Energia Ambient'!C$12*'Escenari Energia Ambient'!C$23,'Escenari Energia Ambient'!C$22)*'Escenari Energia Ambient'!C$24,$A77*'Escenari Energia Ambient'!C$13*1000))</f>
        <v>1000</v>
      </c>
      <c r="J77" s="21">
        <f>IF($A77&lt;1,0,MIN(MIN('Escenari Energia Ambient'!D$12*'Escenari Energia Ambient'!D$23,'Escenari Energia Ambient'!D$22)*'Escenari Energia Ambient'!D$24,$A77*'Escenari Energia Ambient'!D$13*1000))</f>
        <v>20000</v>
      </c>
      <c r="K77" s="4">
        <f>H77/('Escenari Energia Ambient'!B$13*$A77*1000)</f>
        <v>2.5570776255707764E-2</v>
      </c>
      <c r="L77" s="4">
        <f>I77/('Escenari Energia Ambient'!C$13*$A77*1000)</f>
        <v>2.2831050228310501E-2</v>
      </c>
      <c r="M77" s="17">
        <f>J77/('Escenari Energia Ambient'!D$13*$A77*1000)</f>
        <v>0.54794520547945202</v>
      </c>
      <c r="N77" s="20">
        <f>IF(B77=0,(MIN(MIN('Escenari Energia Ambient'!B$12*'Escenari Energia Ambient'!B$28,'Escenari Energia Ambient'!B$27)*'Escenari Energia Ambient'!B$29,'Escenari Energia Ambient'!B$14)+B77),MIN(MIN('Escenari Energia Ambient'!B$12*'Escenari Energia Ambient'!B$31,'Escenari Energia Ambient'!B$30)*'Escenari Energia Ambient'!B$32,'Escenari Energia Ambient'!B$14+$A77*'Escenari Energia Ambient'!B$13))</f>
        <v>1200</v>
      </c>
      <c r="O77" s="21">
        <f>IF(C77=0,(MIN(MIN('Escenari Energia Ambient'!C$12*'Escenari Energia Ambient'!C$28,'Escenari Energia Ambient'!C$27)*'Escenari Energia Ambient'!C$29,'Escenari Energia Ambient'!C$14)+C77),MIN(MIN('Escenari Energia Ambient'!C$12*'Escenari Energia Ambient'!C$31,'Escenari Energia Ambient'!C$30)*'Escenari Energia Ambient'!C$32,'Escenari Energia Ambient'!C$14+$A77*'Escenari Energia Ambient'!C$13))</f>
        <v>1000</v>
      </c>
      <c r="P77" s="21">
        <f>IF(D77=0,(MIN(MIN('Escenari Energia Ambient'!D$12*'Escenari Energia Ambient'!D$28,'Escenari Energia Ambient'!D$27)*'Escenari Energia Ambient'!D$29,'Escenari Energia Ambient'!D$14)+D77),MIN(MIN('Escenari Energia Ambient'!D$12*'Escenari Energia Ambient'!D$31,'Escenari Energia Ambient'!D$30)*'Escenari Energia Ambient'!D$32,'Escenari Energia Ambient'!D$14+$A77*'Escenari Energia Ambient'!D$13))</f>
        <v>24000</v>
      </c>
      <c r="Q77" s="4">
        <f>N77/('Escenari Energia Ambient'!B$13*$A77*1000+'Escenari Energia Ambient'!B$14)</f>
        <v>1.943694412364488E-2</v>
      </c>
      <c r="R77" s="4">
        <f>O77/('Escenari Energia Ambient'!C$13*$A77*1000+'Escenari Energia Ambient'!C$14)</f>
        <v>1.9689651709750906E-2</v>
      </c>
      <c r="S77" s="80">
        <f>P77/('Escenari Energia Ambient'!D$13*$A77*1000+'Escenari Energia Ambient'!D$14)</f>
        <v>0.24870466321243523</v>
      </c>
    </row>
    <row r="78" spans="1:19">
      <c r="A78" s="63">
        <f t="shared" si="2"/>
        <v>37</v>
      </c>
      <c r="B78" s="81">
        <f>IF($A78&lt;1,0,MIN(MIN('Escenari Energia Ambient'!B$12*'Escenari Energia Ambient'!B$18,'Escenari Energia Ambient'!B$17)*'Escenari Energia Ambient'!B$19,$A78*'Escenari Energia Ambient'!B$13*1000))</f>
        <v>560</v>
      </c>
      <c r="C78" s="59">
        <f>IF($A78&lt;0,0,MIN(MIN('Escenari Energia Ambient'!C$12*'Escenari Energia Ambient'!C$18,'Escenari Energia Ambient'!C$17)*'Escenari Energia Ambient'!C$19,$A78*'Escenari Energia Ambient'!C$13*1000))</f>
        <v>1000</v>
      </c>
      <c r="D78" s="59">
        <f>IF($A78&lt;1,0,MIN(MIN('Escenari Energia Ambient'!D$12*'Escenari Energia Ambient'!D$18,'Escenari Energia Ambient'!D$17)*'Escenari Energia Ambient'!D$19,$A78*'Escenari Energia Ambient'!D$13*1000))</f>
        <v>12000</v>
      </c>
      <c r="E78" s="60">
        <f>B78/('Escenari Energia Ambient'!B$13*$A78*1000)</f>
        <v>1.0090090090090089E-2</v>
      </c>
      <c r="F78" s="60">
        <f>C78/('Escenari Energia Ambient'!C$13*$A78*1000)</f>
        <v>2.2522522522522521E-2</v>
      </c>
      <c r="G78" s="61">
        <f>D78/('Escenari Energia Ambient'!D$13*$A78*1000)</f>
        <v>0.32432432432432434</v>
      </c>
      <c r="H78" s="20">
        <f>IF($A78&lt;1,0,MIN(MIN('Escenari Energia Ambient'!B$12*'Escenari Energia Ambient'!B$23,'Escenari Energia Ambient'!B$22)*'Escenari Energia Ambient'!B$24,$A78*'Escenari Energia Ambient'!B$13*1000))</f>
        <v>1400</v>
      </c>
      <c r="I78" s="21">
        <f>IF($A78&lt;0,0,MIN(MIN('Escenari Energia Ambient'!C$12*'Escenari Energia Ambient'!C$23,'Escenari Energia Ambient'!C$22)*'Escenari Energia Ambient'!C$24,$A78*'Escenari Energia Ambient'!C$13*1000))</f>
        <v>1000</v>
      </c>
      <c r="J78" s="21">
        <f>IF($A78&lt;1,0,MIN(MIN('Escenari Energia Ambient'!D$12*'Escenari Energia Ambient'!D$23,'Escenari Energia Ambient'!D$22)*'Escenari Energia Ambient'!D$24,$A78*'Escenari Energia Ambient'!D$13*1000))</f>
        <v>20000</v>
      </c>
      <c r="K78" s="4">
        <f>H78/('Escenari Energia Ambient'!B$13*$A78*1000)</f>
        <v>2.5225225225225224E-2</v>
      </c>
      <c r="L78" s="4">
        <f>I78/('Escenari Energia Ambient'!C$13*$A78*1000)</f>
        <v>2.2522522522522521E-2</v>
      </c>
      <c r="M78" s="17">
        <f>J78/('Escenari Energia Ambient'!D$13*$A78*1000)</f>
        <v>0.54054054054054057</v>
      </c>
      <c r="N78" s="20">
        <f>IF(B78=0,(MIN(MIN('Escenari Energia Ambient'!B$12*'Escenari Energia Ambient'!B$28,'Escenari Energia Ambient'!B$27)*'Escenari Energia Ambient'!B$29,'Escenari Energia Ambient'!B$14)+B78),MIN(MIN('Escenari Energia Ambient'!B$12*'Escenari Energia Ambient'!B$31,'Escenari Energia Ambient'!B$30)*'Escenari Energia Ambient'!B$32,'Escenari Energia Ambient'!B$14+$A78*'Escenari Energia Ambient'!B$13))</f>
        <v>1200</v>
      </c>
      <c r="O78" s="21">
        <f>IF(C78=0,(MIN(MIN('Escenari Energia Ambient'!C$12*'Escenari Energia Ambient'!C$28,'Escenari Energia Ambient'!C$27)*'Escenari Energia Ambient'!C$29,'Escenari Energia Ambient'!C$14)+C78),MIN(MIN('Escenari Energia Ambient'!C$12*'Escenari Energia Ambient'!C$31,'Escenari Energia Ambient'!C$30)*'Escenari Energia Ambient'!C$32,'Escenari Energia Ambient'!C$14+$A78*'Escenari Energia Ambient'!C$13))</f>
        <v>1000</v>
      </c>
      <c r="P78" s="21">
        <f>IF(D78=0,(MIN(MIN('Escenari Energia Ambient'!D$12*'Escenari Energia Ambient'!D$28,'Escenari Energia Ambient'!D$27)*'Escenari Energia Ambient'!D$29,'Escenari Energia Ambient'!D$14)+D78),MIN(MIN('Escenari Energia Ambient'!D$12*'Escenari Energia Ambient'!D$31,'Escenari Energia Ambient'!D$30)*'Escenari Energia Ambient'!D$32,'Escenari Energia Ambient'!D$14+$A78*'Escenari Energia Ambient'!D$13))</f>
        <v>24000</v>
      </c>
      <c r="Q78" s="4">
        <f>N78/('Escenari Energia Ambient'!B$13*$A78*1000+'Escenari Energia Ambient'!B$14)</f>
        <v>1.9203656376174025E-2</v>
      </c>
      <c r="R78" s="4">
        <f>O78/('Escenari Energia Ambient'!C$13*$A78*1000+'Escenari Energia Ambient'!C$14)</f>
        <v>1.9459758193044695E-2</v>
      </c>
      <c r="S78" s="80">
        <f>P78/('Escenari Energia Ambient'!D$13*$A78*1000+'Escenari Energia Ambient'!D$14)</f>
        <v>0.24742268041237114</v>
      </c>
    </row>
    <row r="79" spans="1:19">
      <c r="A79" s="63">
        <f t="shared" si="2"/>
        <v>37.5</v>
      </c>
      <c r="B79" s="81">
        <f>IF($A79&lt;1,0,MIN(MIN('Escenari Energia Ambient'!B$12*'Escenari Energia Ambient'!B$18,'Escenari Energia Ambient'!B$17)*'Escenari Energia Ambient'!B$19,$A79*'Escenari Energia Ambient'!B$13*1000))</f>
        <v>560</v>
      </c>
      <c r="C79" s="59">
        <f>IF($A79&lt;0,0,MIN(MIN('Escenari Energia Ambient'!C$12*'Escenari Energia Ambient'!C$18,'Escenari Energia Ambient'!C$17)*'Escenari Energia Ambient'!C$19,$A79*'Escenari Energia Ambient'!C$13*1000))</f>
        <v>1000</v>
      </c>
      <c r="D79" s="59">
        <f>IF($A79&lt;1,0,MIN(MIN('Escenari Energia Ambient'!D$12*'Escenari Energia Ambient'!D$18,'Escenari Energia Ambient'!D$17)*'Escenari Energia Ambient'!D$19,$A79*'Escenari Energia Ambient'!D$13*1000))</f>
        <v>12000</v>
      </c>
      <c r="E79" s="60">
        <f>B79/('Escenari Energia Ambient'!B$13*$A79*1000)</f>
        <v>9.955555555555556E-3</v>
      </c>
      <c r="F79" s="60">
        <f>C79/('Escenari Energia Ambient'!C$13*$A79*1000)</f>
        <v>2.2222222222222223E-2</v>
      </c>
      <c r="G79" s="61">
        <f>D79/('Escenari Energia Ambient'!D$13*$A79*1000)</f>
        <v>0.32</v>
      </c>
      <c r="H79" s="20">
        <f>IF($A79&lt;1,0,MIN(MIN('Escenari Energia Ambient'!B$12*'Escenari Energia Ambient'!B$23,'Escenari Energia Ambient'!B$22)*'Escenari Energia Ambient'!B$24,$A79*'Escenari Energia Ambient'!B$13*1000))</f>
        <v>1400</v>
      </c>
      <c r="I79" s="21">
        <f>IF($A79&lt;0,0,MIN(MIN('Escenari Energia Ambient'!C$12*'Escenari Energia Ambient'!C$23,'Escenari Energia Ambient'!C$22)*'Escenari Energia Ambient'!C$24,$A79*'Escenari Energia Ambient'!C$13*1000))</f>
        <v>1000</v>
      </c>
      <c r="J79" s="21">
        <f>IF($A79&lt;1,0,MIN(MIN('Escenari Energia Ambient'!D$12*'Escenari Energia Ambient'!D$23,'Escenari Energia Ambient'!D$22)*'Escenari Energia Ambient'!D$24,$A79*'Escenari Energia Ambient'!D$13*1000))</f>
        <v>20000</v>
      </c>
      <c r="K79" s="4">
        <f>H79/('Escenari Energia Ambient'!B$13*$A79*1000)</f>
        <v>2.4888888888888887E-2</v>
      </c>
      <c r="L79" s="4">
        <f>I79/('Escenari Energia Ambient'!C$13*$A79*1000)</f>
        <v>2.2222222222222223E-2</v>
      </c>
      <c r="M79" s="17">
        <f>J79/('Escenari Energia Ambient'!D$13*$A79*1000)</f>
        <v>0.53333333333333333</v>
      </c>
      <c r="N79" s="20">
        <f>IF(B79=0,(MIN(MIN('Escenari Energia Ambient'!B$12*'Escenari Energia Ambient'!B$28,'Escenari Energia Ambient'!B$27)*'Escenari Energia Ambient'!B$29,'Escenari Energia Ambient'!B$14)+B79),MIN(MIN('Escenari Energia Ambient'!B$12*'Escenari Energia Ambient'!B$31,'Escenari Energia Ambient'!B$30)*'Escenari Energia Ambient'!B$32,'Escenari Energia Ambient'!B$14+$A79*'Escenari Energia Ambient'!B$13))</f>
        <v>1200</v>
      </c>
      <c r="O79" s="21">
        <f>IF(C79=0,(MIN(MIN('Escenari Energia Ambient'!C$12*'Escenari Energia Ambient'!C$28,'Escenari Energia Ambient'!C$27)*'Escenari Energia Ambient'!C$29,'Escenari Energia Ambient'!C$14)+C79),MIN(MIN('Escenari Energia Ambient'!C$12*'Escenari Energia Ambient'!C$31,'Escenari Energia Ambient'!C$30)*'Escenari Energia Ambient'!C$32,'Escenari Energia Ambient'!C$14+$A79*'Escenari Energia Ambient'!C$13))</f>
        <v>1000</v>
      </c>
      <c r="P79" s="21">
        <f>IF(D79=0,(MIN(MIN('Escenari Energia Ambient'!D$12*'Escenari Energia Ambient'!D$28,'Escenari Energia Ambient'!D$27)*'Escenari Energia Ambient'!D$29,'Escenari Energia Ambient'!D$14)+D79),MIN(MIN('Escenari Energia Ambient'!D$12*'Escenari Energia Ambient'!D$31,'Escenari Energia Ambient'!D$30)*'Escenari Energia Ambient'!D$32,'Escenari Energia Ambient'!D$14+$A79*'Escenari Energia Ambient'!D$13))</f>
        <v>24000</v>
      </c>
      <c r="Q79" s="4">
        <f>N79/('Escenari Energia Ambient'!B$13*$A79*1000+'Escenari Energia Ambient'!B$14)</f>
        <v>1.8975902185549533E-2</v>
      </c>
      <c r="R79" s="4">
        <f>O79/('Escenari Energia Ambient'!C$13*$A79*1000+'Escenari Energia Ambient'!C$14)</f>
        <v>1.9235171125699922E-2</v>
      </c>
      <c r="S79" s="80">
        <f>P79/('Escenari Energia Ambient'!D$13*$A79*1000+'Escenari Energia Ambient'!D$14)</f>
        <v>0.24615384615384617</v>
      </c>
    </row>
    <row r="80" spans="1:19">
      <c r="A80" s="63">
        <f t="shared" si="2"/>
        <v>38</v>
      </c>
      <c r="B80" s="81">
        <f>IF($A80&lt;1,0,MIN(MIN('Escenari Energia Ambient'!B$12*'Escenari Energia Ambient'!B$18,'Escenari Energia Ambient'!B$17)*'Escenari Energia Ambient'!B$19,$A80*'Escenari Energia Ambient'!B$13*1000))</f>
        <v>560</v>
      </c>
      <c r="C80" s="59">
        <f>IF($A80&lt;0,0,MIN(MIN('Escenari Energia Ambient'!C$12*'Escenari Energia Ambient'!C$18,'Escenari Energia Ambient'!C$17)*'Escenari Energia Ambient'!C$19,$A80*'Escenari Energia Ambient'!C$13*1000))</f>
        <v>1000</v>
      </c>
      <c r="D80" s="59">
        <f>IF($A80&lt;1,0,MIN(MIN('Escenari Energia Ambient'!D$12*'Escenari Energia Ambient'!D$18,'Escenari Energia Ambient'!D$17)*'Escenari Energia Ambient'!D$19,$A80*'Escenari Energia Ambient'!D$13*1000))</f>
        <v>12000</v>
      </c>
      <c r="E80" s="60">
        <f>B80/('Escenari Energia Ambient'!B$13*$A80*1000)</f>
        <v>9.8245614035087723E-3</v>
      </c>
      <c r="F80" s="60">
        <f>C80/('Escenari Energia Ambient'!C$13*$A80*1000)</f>
        <v>2.1929824561403508E-2</v>
      </c>
      <c r="G80" s="61">
        <f>D80/('Escenari Energia Ambient'!D$13*$A80*1000)</f>
        <v>0.31578947368421051</v>
      </c>
      <c r="H80" s="20">
        <f>IF($A80&lt;1,0,MIN(MIN('Escenari Energia Ambient'!B$12*'Escenari Energia Ambient'!B$23,'Escenari Energia Ambient'!B$22)*'Escenari Energia Ambient'!B$24,$A80*'Escenari Energia Ambient'!B$13*1000))</f>
        <v>1400</v>
      </c>
      <c r="I80" s="21">
        <f>IF($A80&lt;0,0,MIN(MIN('Escenari Energia Ambient'!C$12*'Escenari Energia Ambient'!C$23,'Escenari Energia Ambient'!C$22)*'Escenari Energia Ambient'!C$24,$A80*'Escenari Energia Ambient'!C$13*1000))</f>
        <v>1000</v>
      </c>
      <c r="J80" s="21">
        <f>IF($A80&lt;1,0,MIN(MIN('Escenari Energia Ambient'!D$12*'Escenari Energia Ambient'!D$23,'Escenari Energia Ambient'!D$22)*'Escenari Energia Ambient'!D$24,$A80*'Escenari Energia Ambient'!D$13*1000))</f>
        <v>20000</v>
      </c>
      <c r="K80" s="4">
        <f>H80/('Escenari Energia Ambient'!B$13*$A80*1000)</f>
        <v>2.456140350877193E-2</v>
      </c>
      <c r="L80" s="4">
        <f>I80/('Escenari Energia Ambient'!C$13*$A80*1000)</f>
        <v>2.1929824561403508E-2</v>
      </c>
      <c r="M80" s="17">
        <f>J80/('Escenari Energia Ambient'!D$13*$A80*1000)</f>
        <v>0.52631578947368418</v>
      </c>
      <c r="N80" s="20">
        <f>IF(B80=0,(MIN(MIN('Escenari Energia Ambient'!B$12*'Escenari Energia Ambient'!B$28,'Escenari Energia Ambient'!B$27)*'Escenari Energia Ambient'!B$29,'Escenari Energia Ambient'!B$14)+B80),MIN(MIN('Escenari Energia Ambient'!B$12*'Escenari Energia Ambient'!B$31,'Escenari Energia Ambient'!B$30)*'Escenari Energia Ambient'!B$32,'Escenari Energia Ambient'!B$14+$A80*'Escenari Energia Ambient'!B$13))</f>
        <v>1200</v>
      </c>
      <c r="O80" s="21">
        <f>IF(C80=0,(MIN(MIN('Escenari Energia Ambient'!C$12*'Escenari Energia Ambient'!C$28,'Escenari Energia Ambient'!C$27)*'Escenari Energia Ambient'!C$29,'Escenari Energia Ambient'!C$14)+C80),MIN(MIN('Escenari Energia Ambient'!C$12*'Escenari Energia Ambient'!C$31,'Escenari Energia Ambient'!C$30)*'Escenari Energia Ambient'!C$32,'Escenari Energia Ambient'!C$14+$A80*'Escenari Energia Ambient'!C$13))</f>
        <v>1000</v>
      </c>
      <c r="P80" s="21">
        <f>IF(D80=0,(MIN(MIN('Escenari Energia Ambient'!D$12*'Escenari Energia Ambient'!D$28,'Escenari Energia Ambient'!D$27)*'Escenari Energia Ambient'!D$29,'Escenari Energia Ambient'!D$14)+D80),MIN(MIN('Escenari Energia Ambient'!D$12*'Escenari Energia Ambient'!D$31,'Escenari Energia Ambient'!D$30)*'Escenari Energia Ambient'!D$32,'Escenari Energia Ambient'!D$14+$A80*'Escenari Energia Ambient'!D$13))</f>
        <v>24000</v>
      </c>
      <c r="Q80" s="4">
        <f>N80/('Escenari Energia Ambient'!B$13*$A80*1000+'Escenari Energia Ambient'!B$14)</f>
        <v>1.8753486976484691E-2</v>
      </c>
      <c r="R80" s="4">
        <f>O80/('Escenari Energia Ambient'!C$13*$A80*1000+'Escenari Energia Ambient'!C$14)</f>
        <v>1.9015708877103375E-2</v>
      </c>
      <c r="S80" s="80">
        <f>P80/('Escenari Energia Ambient'!D$13*$A80*1000+'Escenari Energia Ambient'!D$14)</f>
        <v>0.24489795918367346</v>
      </c>
    </row>
    <row r="81" spans="1:19">
      <c r="A81" s="63">
        <f t="shared" si="2"/>
        <v>38.5</v>
      </c>
      <c r="B81" s="81">
        <f>IF($A81&lt;1,0,MIN(MIN('Escenari Energia Ambient'!B$12*'Escenari Energia Ambient'!B$18,'Escenari Energia Ambient'!B$17)*'Escenari Energia Ambient'!B$19,$A81*'Escenari Energia Ambient'!B$13*1000))</f>
        <v>560</v>
      </c>
      <c r="C81" s="59">
        <f>IF($A81&lt;0,0,MIN(MIN('Escenari Energia Ambient'!C$12*'Escenari Energia Ambient'!C$18,'Escenari Energia Ambient'!C$17)*'Escenari Energia Ambient'!C$19,$A81*'Escenari Energia Ambient'!C$13*1000))</f>
        <v>1000</v>
      </c>
      <c r="D81" s="59">
        <f>IF($A81&lt;1,0,MIN(MIN('Escenari Energia Ambient'!D$12*'Escenari Energia Ambient'!D$18,'Escenari Energia Ambient'!D$17)*'Escenari Energia Ambient'!D$19,$A81*'Escenari Energia Ambient'!D$13*1000))</f>
        <v>12000</v>
      </c>
      <c r="E81" s="60">
        <f>B81/('Escenari Energia Ambient'!B$13*$A81*1000)</f>
        <v>9.696969696969697E-3</v>
      </c>
      <c r="F81" s="60">
        <f>C81/('Escenari Energia Ambient'!C$13*$A81*1000)</f>
        <v>2.1645021645021648E-2</v>
      </c>
      <c r="G81" s="61">
        <f>D81/('Escenari Energia Ambient'!D$13*$A81*1000)</f>
        <v>0.31168831168831168</v>
      </c>
      <c r="H81" s="20">
        <f>IF($A81&lt;1,0,MIN(MIN('Escenari Energia Ambient'!B$12*'Escenari Energia Ambient'!B$23,'Escenari Energia Ambient'!B$22)*'Escenari Energia Ambient'!B$24,$A81*'Escenari Energia Ambient'!B$13*1000))</f>
        <v>1400</v>
      </c>
      <c r="I81" s="21">
        <f>IF($A81&lt;0,0,MIN(MIN('Escenari Energia Ambient'!C$12*'Escenari Energia Ambient'!C$23,'Escenari Energia Ambient'!C$22)*'Escenari Energia Ambient'!C$24,$A81*'Escenari Energia Ambient'!C$13*1000))</f>
        <v>1000</v>
      </c>
      <c r="J81" s="21">
        <f>IF($A81&lt;1,0,MIN(MIN('Escenari Energia Ambient'!D$12*'Escenari Energia Ambient'!D$23,'Escenari Energia Ambient'!D$22)*'Escenari Energia Ambient'!D$24,$A81*'Escenari Energia Ambient'!D$13*1000))</f>
        <v>20000</v>
      </c>
      <c r="K81" s="4">
        <f>H81/('Escenari Energia Ambient'!B$13*$A81*1000)</f>
        <v>2.4242424242424242E-2</v>
      </c>
      <c r="L81" s="4">
        <f>I81/('Escenari Energia Ambient'!C$13*$A81*1000)</f>
        <v>2.1645021645021648E-2</v>
      </c>
      <c r="M81" s="17">
        <f>J81/('Escenari Energia Ambient'!D$13*$A81*1000)</f>
        <v>0.51948051948051943</v>
      </c>
      <c r="N81" s="20">
        <f>IF(B81=0,(MIN(MIN('Escenari Energia Ambient'!B$12*'Escenari Energia Ambient'!B$28,'Escenari Energia Ambient'!B$27)*'Escenari Energia Ambient'!B$29,'Escenari Energia Ambient'!B$14)+B81),MIN(MIN('Escenari Energia Ambient'!B$12*'Escenari Energia Ambient'!B$31,'Escenari Energia Ambient'!B$30)*'Escenari Energia Ambient'!B$32,'Escenari Energia Ambient'!B$14+$A81*'Escenari Energia Ambient'!B$13))</f>
        <v>1200</v>
      </c>
      <c r="O81" s="21">
        <f>IF(C81=0,(MIN(MIN('Escenari Energia Ambient'!C$12*'Escenari Energia Ambient'!C$28,'Escenari Energia Ambient'!C$27)*'Escenari Energia Ambient'!C$29,'Escenari Energia Ambient'!C$14)+C81),MIN(MIN('Escenari Energia Ambient'!C$12*'Escenari Energia Ambient'!C$31,'Escenari Energia Ambient'!C$30)*'Escenari Energia Ambient'!C$32,'Escenari Energia Ambient'!C$14+$A81*'Escenari Energia Ambient'!C$13))</f>
        <v>1000</v>
      </c>
      <c r="P81" s="21">
        <f>IF(D81=0,(MIN(MIN('Escenari Energia Ambient'!D$12*'Escenari Energia Ambient'!D$28,'Escenari Energia Ambient'!D$27)*'Escenari Energia Ambient'!D$29,'Escenari Energia Ambient'!D$14)+D81),MIN(MIN('Escenari Energia Ambient'!D$12*'Escenari Energia Ambient'!D$31,'Escenari Energia Ambient'!D$30)*'Escenari Energia Ambient'!D$32,'Escenari Energia Ambient'!D$14+$A81*'Escenari Energia Ambient'!D$13))</f>
        <v>24000</v>
      </c>
      <c r="Q81" s="4">
        <f>N81/('Escenari Energia Ambient'!B$13*$A81*1000+'Escenari Energia Ambient'!B$14)</f>
        <v>1.8536225190421095E-2</v>
      </c>
      <c r="R81" s="4">
        <f>O81/('Escenari Energia Ambient'!C$13*$A81*1000+'Escenari Energia Ambient'!C$14)</f>
        <v>1.8801198012337348E-2</v>
      </c>
      <c r="S81" s="80">
        <f>P81/('Escenari Energia Ambient'!D$13*$A81*1000+'Escenari Energia Ambient'!D$14)</f>
        <v>0.24365482233502539</v>
      </c>
    </row>
    <row r="82" spans="1:19">
      <c r="A82" s="63">
        <f t="shared" si="2"/>
        <v>39</v>
      </c>
      <c r="B82" s="81">
        <f>IF($A82&lt;1,0,MIN(MIN('Escenari Energia Ambient'!B$12*'Escenari Energia Ambient'!B$18,'Escenari Energia Ambient'!B$17)*'Escenari Energia Ambient'!B$19,$A82*'Escenari Energia Ambient'!B$13*1000))</f>
        <v>560</v>
      </c>
      <c r="C82" s="59">
        <f>IF($A82&lt;0,0,MIN(MIN('Escenari Energia Ambient'!C$12*'Escenari Energia Ambient'!C$18,'Escenari Energia Ambient'!C$17)*'Escenari Energia Ambient'!C$19,$A82*'Escenari Energia Ambient'!C$13*1000))</f>
        <v>1000</v>
      </c>
      <c r="D82" s="59">
        <f>IF($A82&lt;1,0,MIN(MIN('Escenari Energia Ambient'!D$12*'Escenari Energia Ambient'!D$18,'Escenari Energia Ambient'!D$17)*'Escenari Energia Ambient'!D$19,$A82*'Escenari Energia Ambient'!D$13*1000))</f>
        <v>12000</v>
      </c>
      <c r="E82" s="60">
        <f>B82/('Escenari Energia Ambient'!B$13*$A82*1000)</f>
        <v>9.5726495726495726E-3</v>
      </c>
      <c r="F82" s="60">
        <f>C82/('Escenari Energia Ambient'!C$13*$A82*1000)</f>
        <v>2.1367521367521368E-2</v>
      </c>
      <c r="G82" s="61">
        <f>D82/('Escenari Energia Ambient'!D$13*$A82*1000)</f>
        <v>0.30769230769230771</v>
      </c>
      <c r="H82" s="20">
        <f>IF($A82&lt;1,0,MIN(MIN('Escenari Energia Ambient'!B$12*'Escenari Energia Ambient'!B$23,'Escenari Energia Ambient'!B$22)*'Escenari Energia Ambient'!B$24,$A82*'Escenari Energia Ambient'!B$13*1000))</f>
        <v>1400</v>
      </c>
      <c r="I82" s="21">
        <f>IF($A82&lt;0,0,MIN(MIN('Escenari Energia Ambient'!C$12*'Escenari Energia Ambient'!C$23,'Escenari Energia Ambient'!C$22)*'Escenari Energia Ambient'!C$24,$A82*'Escenari Energia Ambient'!C$13*1000))</f>
        <v>1000</v>
      </c>
      <c r="J82" s="21">
        <f>IF($A82&lt;1,0,MIN(MIN('Escenari Energia Ambient'!D$12*'Escenari Energia Ambient'!D$23,'Escenari Energia Ambient'!D$22)*'Escenari Energia Ambient'!D$24,$A82*'Escenari Energia Ambient'!D$13*1000))</f>
        <v>20000</v>
      </c>
      <c r="K82" s="4">
        <f>H82/('Escenari Energia Ambient'!B$13*$A82*1000)</f>
        <v>2.3931623931623933E-2</v>
      </c>
      <c r="L82" s="4">
        <f>I82/('Escenari Energia Ambient'!C$13*$A82*1000)</f>
        <v>2.1367521367521368E-2</v>
      </c>
      <c r="M82" s="17">
        <f>J82/('Escenari Energia Ambient'!D$13*$A82*1000)</f>
        <v>0.51282051282051277</v>
      </c>
      <c r="N82" s="20">
        <f>IF(B82=0,(MIN(MIN('Escenari Energia Ambient'!B$12*'Escenari Energia Ambient'!B$28,'Escenari Energia Ambient'!B$27)*'Escenari Energia Ambient'!B$29,'Escenari Energia Ambient'!B$14)+B82),MIN(MIN('Escenari Energia Ambient'!B$12*'Escenari Energia Ambient'!B$31,'Escenari Energia Ambient'!B$30)*'Escenari Energia Ambient'!B$32,'Escenari Energia Ambient'!B$14+$A82*'Escenari Energia Ambient'!B$13))</f>
        <v>1200</v>
      </c>
      <c r="O82" s="21">
        <f>IF(C82=0,(MIN(MIN('Escenari Energia Ambient'!C$12*'Escenari Energia Ambient'!C$28,'Escenari Energia Ambient'!C$27)*'Escenari Energia Ambient'!C$29,'Escenari Energia Ambient'!C$14)+C82),MIN(MIN('Escenari Energia Ambient'!C$12*'Escenari Energia Ambient'!C$31,'Escenari Energia Ambient'!C$30)*'Escenari Energia Ambient'!C$32,'Escenari Energia Ambient'!C$14+$A82*'Escenari Energia Ambient'!C$13))</f>
        <v>1000</v>
      </c>
      <c r="P82" s="21">
        <f>IF(D82=0,(MIN(MIN('Escenari Energia Ambient'!D$12*'Escenari Energia Ambient'!D$28,'Escenari Energia Ambient'!D$27)*'Escenari Energia Ambient'!D$29,'Escenari Energia Ambient'!D$14)+D82),MIN(MIN('Escenari Energia Ambient'!D$12*'Escenari Energia Ambient'!D$31,'Escenari Energia Ambient'!D$30)*'Escenari Energia Ambient'!D$32,'Escenari Energia Ambient'!D$14+$A82*'Escenari Energia Ambient'!D$13))</f>
        <v>24000</v>
      </c>
      <c r="Q82" s="4">
        <f>N82/('Escenari Energia Ambient'!B$13*$A82*1000+'Escenari Energia Ambient'!B$14)</f>
        <v>1.8323939769209978E-2</v>
      </c>
      <c r="R82" s="4">
        <f>O82/('Escenari Energia Ambient'!C$13*$A82*1000+'Escenari Energia Ambient'!C$14)</f>
        <v>1.8591472835069466E-2</v>
      </c>
      <c r="S82" s="80">
        <f>P82/('Escenari Energia Ambient'!D$13*$A82*1000+'Escenari Energia Ambient'!D$14)</f>
        <v>0.24242424242424243</v>
      </c>
    </row>
    <row r="83" spans="1:19">
      <c r="A83" s="63">
        <f t="shared" si="2"/>
        <v>39.5</v>
      </c>
      <c r="B83" s="81">
        <f>IF($A83&lt;1,0,MIN(MIN('Escenari Energia Ambient'!B$12*'Escenari Energia Ambient'!B$18,'Escenari Energia Ambient'!B$17)*'Escenari Energia Ambient'!B$19,$A83*'Escenari Energia Ambient'!B$13*1000))</f>
        <v>560</v>
      </c>
      <c r="C83" s="59">
        <f>IF($A83&lt;0,0,MIN(MIN('Escenari Energia Ambient'!C$12*'Escenari Energia Ambient'!C$18,'Escenari Energia Ambient'!C$17)*'Escenari Energia Ambient'!C$19,$A83*'Escenari Energia Ambient'!C$13*1000))</f>
        <v>1000</v>
      </c>
      <c r="D83" s="59">
        <f>IF($A83&lt;1,0,MIN(MIN('Escenari Energia Ambient'!D$12*'Escenari Energia Ambient'!D$18,'Escenari Energia Ambient'!D$17)*'Escenari Energia Ambient'!D$19,$A83*'Escenari Energia Ambient'!D$13*1000))</f>
        <v>12000</v>
      </c>
      <c r="E83" s="60">
        <f>B83/('Escenari Energia Ambient'!B$13*$A83*1000)</f>
        <v>9.4514767932489443E-3</v>
      </c>
      <c r="F83" s="60">
        <f>C83/('Escenari Energia Ambient'!C$13*$A83*1000)</f>
        <v>2.1097046413502109E-2</v>
      </c>
      <c r="G83" s="61">
        <f>D83/('Escenari Energia Ambient'!D$13*$A83*1000)</f>
        <v>0.30379746835443039</v>
      </c>
      <c r="H83" s="20">
        <f>IF($A83&lt;1,0,MIN(MIN('Escenari Energia Ambient'!B$12*'Escenari Energia Ambient'!B$23,'Escenari Energia Ambient'!B$22)*'Escenari Energia Ambient'!B$24,$A83*'Escenari Energia Ambient'!B$13*1000))</f>
        <v>1400</v>
      </c>
      <c r="I83" s="21">
        <f>IF($A83&lt;0,0,MIN(MIN('Escenari Energia Ambient'!C$12*'Escenari Energia Ambient'!C$23,'Escenari Energia Ambient'!C$22)*'Escenari Energia Ambient'!C$24,$A83*'Escenari Energia Ambient'!C$13*1000))</f>
        <v>1000</v>
      </c>
      <c r="J83" s="21">
        <f>IF($A83&lt;1,0,MIN(MIN('Escenari Energia Ambient'!D$12*'Escenari Energia Ambient'!D$23,'Escenari Energia Ambient'!D$22)*'Escenari Energia Ambient'!D$24,$A83*'Escenari Energia Ambient'!D$13*1000))</f>
        <v>20000</v>
      </c>
      <c r="K83" s="4">
        <f>H83/('Escenari Energia Ambient'!B$13*$A83*1000)</f>
        <v>2.3628691983122362E-2</v>
      </c>
      <c r="L83" s="4">
        <f>I83/('Escenari Energia Ambient'!C$13*$A83*1000)</f>
        <v>2.1097046413502109E-2</v>
      </c>
      <c r="M83" s="17">
        <f>J83/('Escenari Energia Ambient'!D$13*$A83*1000)</f>
        <v>0.50632911392405067</v>
      </c>
      <c r="N83" s="20">
        <f>IF(B83=0,(MIN(MIN('Escenari Energia Ambient'!B$12*'Escenari Energia Ambient'!B$28,'Escenari Energia Ambient'!B$27)*'Escenari Energia Ambient'!B$29,'Escenari Energia Ambient'!B$14)+B83),MIN(MIN('Escenari Energia Ambient'!B$12*'Escenari Energia Ambient'!B$31,'Escenari Energia Ambient'!B$30)*'Escenari Energia Ambient'!B$32,'Escenari Energia Ambient'!B$14+$A83*'Escenari Energia Ambient'!B$13))</f>
        <v>1200</v>
      </c>
      <c r="O83" s="21">
        <f>IF(C83=0,(MIN(MIN('Escenari Energia Ambient'!C$12*'Escenari Energia Ambient'!C$28,'Escenari Energia Ambient'!C$27)*'Escenari Energia Ambient'!C$29,'Escenari Energia Ambient'!C$14)+C83),MIN(MIN('Escenari Energia Ambient'!C$12*'Escenari Energia Ambient'!C$31,'Escenari Energia Ambient'!C$30)*'Escenari Energia Ambient'!C$32,'Escenari Energia Ambient'!C$14+$A83*'Escenari Energia Ambient'!C$13))</f>
        <v>1000</v>
      </c>
      <c r="P83" s="21">
        <f>IF(D83=0,(MIN(MIN('Escenari Energia Ambient'!D$12*'Escenari Energia Ambient'!D$28,'Escenari Energia Ambient'!D$27)*'Escenari Energia Ambient'!D$29,'Escenari Energia Ambient'!D$14)+D83),MIN(MIN('Escenari Energia Ambient'!D$12*'Escenari Energia Ambient'!D$31,'Escenari Energia Ambient'!D$30)*'Escenari Energia Ambient'!D$32,'Escenari Energia Ambient'!D$14+$A83*'Escenari Energia Ambient'!D$13))</f>
        <v>24000</v>
      </c>
      <c r="Q83" s="4">
        <f>N83/('Escenari Energia Ambient'!B$13*$A83*1000+'Escenari Energia Ambient'!B$14)</f>
        <v>1.8116461673870474E-2</v>
      </c>
      <c r="R83" s="4">
        <f>O83/('Escenari Energia Ambient'!C$13*$A83*1000+'Escenari Energia Ambient'!C$14)</f>
        <v>1.8386374960699125E-2</v>
      </c>
      <c r="S83" s="80">
        <f>P83/('Escenari Energia Ambient'!D$13*$A83*1000+'Escenari Energia Ambient'!D$14)</f>
        <v>0.24120603015075376</v>
      </c>
    </row>
    <row r="84" spans="1:19">
      <c r="A84" s="63">
        <f t="shared" si="2"/>
        <v>40</v>
      </c>
      <c r="B84" s="81">
        <f>IF($A84&lt;1,0,MIN(MIN('Escenari Energia Ambient'!B$12*'Escenari Energia Ambient'!B$18,'Escenari Energia Ambient'!B$17)*'Escenari Energia Ambient'!B$19,$A84*'Escenari Energia Ambient'!B$13*1000))</f>
        <v>560</v>
      </c>
      <c r="C84" s="59">
        <f>IF($A84&lt;0,0,MIN(MIN('Escenari Energia Ambient'!C$12*'Escenari Energia Ambient'!C$18,'Escenari Energia Ambient'!C$17)*'Escenari Energia Ambient'!C$19,$A84*'Escenari Energia Ambient'!C$13*1000))</f>
        <v>1000</v>
      </c>
      <c r="D84" s="59">
        <f>IF($A84&lt;1,0,MIN(MIN('Escenari Energia Ambient'!D$12*'Escenari Energia Ambient'!D$18,'Escenari Energia Ambient'!D$17)*'Escenari Energia Ambient'!D$19,$A84*'Escenari Energia Ambient'!D$13*1000))</f>
        <v>12000</v>
      </c>
      <c r="E84" s="60">
        <f>B84/('Escenari Energia Ambient'!B$13*$A84*1000)</f>
        <v>9.3333333333333341E-3</v>
      </c>
      <c r="F84" s="60">
        <f>C84/('Escenari Energia Ambient'!C$13*$A84*1000)</f>
        <v>2.0833333333333332E-2</v>
      </c>
      <c r="G84" s="61">
        <f>D84/('Escenari Energia Ambient'!D$13*$A84*1000)</f>
        <v>0.3</v>
      </c>
      <c r="H84" s="20">
        <f>IF($A84&lt;1,0,MIN(MIN('Escenari Energia Ambient'!B$12*'Escenari Energia Ambient'!B$23,'Escenari Energia Ambient'!B$22)*'Escenari Energia Ambient'!B$24,$A84*'Escenari Energia Ambient'!B$13*1000))</f>
        <v>1400</v>
      </c>
      <c r="I84" s="21">
        <f>IF($A84&lt;0,0,MIN(MIN('Escenari Energia Ambient'!C$12*'Escenari Energia Ambient'!C$23,'Escenari Energia Ambient'!C$22)*'Escenari Energia Ambient'!C$24,$A84*'Escenari Energia Ambient'!C$13*1000))</f>
        <v>1000</v>
      </c>
      <c r="J84" s="21">
        <f>IF($A84&lt;1,0,MIN(MIN('Escenari Energia Ambient'!D$12*'Escenari Energia Ambient'!D$23,'Escenari Energia Ambient'!D$22)*'Escenari Energia Ambient'!D$24,$A84*'Escenari Energia Ambient'!D$13*1000))</f>
        <v>20000</v>
      </c>
      <c r="K84" s="4">
        <f>H84/('Escenari Energia Ambient'!B$13*$A84*1000)</f>
        <v>2.3333333333333334E-2</v>
      </c>
      <c r="L84" s="4">
        <f>I84/('Escenari Energia Ambient'!C$13*$A84*1000)</f>
        <v>2.0833333333333332E-2</v>
      </c>
      <c r="M84" s="17">
        <f>J84/('Escenari Energia Ambient'!D$13*$A84*1000)</f>
        <v>0.5</v>
      </c>
      <c r="N84" s="20">
        <f>IF(B84=0,(MIN(MIN('Escenari Energia Ambient'!B$12*'Escenari Energia Ambient'!B$28,'Escenari Energia Ambient'!B$27)*'Escenari Energia Ambient'!B$29,'Escenari Energia Ambient'!B$14)+B84),MIN(MIN('Escenari Energia Ambient'!B$12*'Escenari Energia Ambient'!B$31,'Escenari Energia Ambient'!B$30)*'Escenari Energia Ambient'!B$32,'Escenari Energia Ambient'!B$14+$A84*'Escenari Energia Ambient'!B$13))</f>
        <v>1200</v>
      </c>
      <c r="O84" s="21">
        <f>IF(C84=0,(MIN(MIN('Escenari Energia Ambient'!C$12*'Escenari Energia Ambient'!C$28,'Escenari Energia Ambient'!C$27)*'Escenari Energia Ambient'!C$29,'Escenari Energia Ambient'!C$14)+C84),MIN(MIN('Escenari Energia Ambient'!C$12*'Escenari Energia Ambient'!C$31,'Escenari Energia Ambient'!C$30)*'Escenari Energia Ambient'!C$32,'Escenari Energia Ambient'!C$14+$A84*'Escenari Energia Ambient'!C$13))</f>
        <v>1000</v>
      </c>
      <c r="P84" s="21">
        <f>IF(D84=0,(MIN(MIN('Escenari Energia Ambient'!D$12*'Escenari Energia Ambient'!D$28,'Escenari Energia Ambient'!D$27)*'Escenari Energia Ambient'!D$29,'Escenari Energia Ambient'!D$14)+D84),MIN(MIN('Escenari Energia Ambient'!D$12*'Escenari Energia Ambient'!D$31,'Escenari Energia Ambient'!D$30)*'Escenari Energia Ambient'!D$32,'Escenari Energia Ambient'!D$14+$A84*'Escenari Energia Ambient'!D$13))</f>
        <v>24000</v>
      </c>
      <c r="Q84" s="4">
        <f>N84/('Escenari Energia Ambient'!B$13*$A84*1000+'Escenari Energia Ambient'!B$14)</f>
        <v>1.7913629435675888E-2</v>
      </c>
      <c r="R84" s="4">
        <f>O84/('Escenari Energia Ambient'!C$13*$A84*1000+'Escenari Energia Ambient'!C$14)</f>
        <v>1.8185752917449411E-2</v>
      </c>
      <c r="S84" s="80">
        <f>P84/('Escenari Energia Ambient'!D$13*$A84*1000+'Escenari Energia Ambient'!D$14)</f>
        <v>0.24</v>
      </c>
    </row>
    <row r="85" spans="1:19">
      <c r="A85" s="63">
        <f t="shared" si="2"/>
        <v>40.5</v>
      </c>
      <c r="B85" s="81">
        <f>IF($A85&lt;1,0,MIN(MIN('Escenari Energia Ambient'!B$12*'Escenari Energia Ambient'!B$18,'Escenari Energia Ambient'!B$17)*'Escenari Energia Ambient'!B$19,$A85*'Escenari Energia Ambient'!B$13*1000))</f>
        <v>560</v>
      </c>
      <c r="C85" s="59">
        <f>IF($A85&lt;0,0,MIN(MIN('Escenari Energia Ambient'!C$12*'Escenari Energia Ambient'!C$18,'Escenari Energia Ambient'!C$17)*'Escenari Energia Ambient'!C$19,$A85*'Escenari Energia Ambient'!C$13*1000))</f>
        <v>1000</v>
      </c>
      <c r="D85" s="59">
        <f>IF($A85&lt;1,0,MIN(MIN('Escenari Energia Ambient'!D$12*'Escenari Energia Ambient'!D$18,'Escenari Energia Ambient'!D$17)*'Escenari Energia Ambient'!D$19,$A85*'Escenari Energia Ambient'!D$13*1000))</f>
        <v>12000</v>
      </c>
      <c r="E85" s="60">
        <f>B85/('Escenari Energia Ambient'!B$13*$A85*1000)</f>
        <v>9.2181069958847742E-3</v>
      </c>
      <c r="F85" s="60">
        <f>C85/('Escenari Energia Ambient'!C$13*$A85*1000)</f>
        <v>2.0576131687242798E-2</v>
      </c>
      <c r="G85" s="61">
        <f>D85/('Escenari Energia Ambient'!D$13*$A85*1000)</f>
        <v>0.29629629629629628</v>
      </c>
      <c r="H85" s="20">
        <f>IF($A85&lt;1,0,MIN(MIN('Escenari Energia Ambient'!B$12*'Escenari Energia Ambient'!B$23,'Escenari Energia Ambient'!B$22)*'Escenari Energia Ambient'!B$24,$A85*'Escenari Energia Ambient'!B$13*1000))</f>
        <v>1400</v>
      </c>
      <c r="I85" s="21">
        <f>IF($A85&lt;0,0,MIN(MIN('Escenari Energia Ambient'!C$12*'Escenari Energia Ambient'!C$23,'Escenari Energia Ambient'!C$22)*'Escenari Energia Ambient'!C$24,$A85*'Escenari Energia Ambient'!C$13*1000))</f>
        <v>1000</v>
      </c>
      <c r="J85" s="21">
        <f>IF($A85&lt;1,0,MIN(MIN('Escenari Energia Ambient'!D$12*'Escenari Energia Ambient'!D$23,'Escenari Energia Ambient'!D$22)*'Escenari Energia Ambient'!D$24,$A85*'Escenari Energia Ambient'!D$13*1000))</f>
        <v>20000</v>
      </c>
      <c r="K85" s="4">
        <f>H85/('Escenari Energia Ambient'!B$13*$A85*1000)</f>
        <v>2.3045267489711935E-2</v>
      </c>
      <c r="L85" s="4">
        <f>I85/('Escenari Energia Ambient'!C$13*$A85*1000)</f>
        <v>2.0576131687242798E-2</v>
      </c>
      <c r="M85" s="17">
        <f>J85/('Escenari Energia Ambient'!D$13*$A85*1000)</f>
        <v>0.49382716049382713</v>
      </c>
      <c r="N85" s="20">
        <f>IF(B85=0,(MIN(MIN('Escenari Energia Ambient'!B$12*'Escenari Energia Ambient'!B$28,'Escenari Energia Ambient'!B$27)*'Escenari Energia Ambient'!B$29,'Escenari Energia Ambient'!B$14)+B85),MIN(MIN('Escenari Energia Ambient'!B$12*'Escenari Energia Ambient'!B$31,'Escenari Energia Ambient'!B$30)*'Escenari Energia Ambient'!B$32,'Escenari Energia Ambient'!B$14+$A85*'Escenari Energia Ambient'!B$13))</f>
        <v>1200</v>
      </c>
      <c r="O85" s="21">
        <f>IF(C85=0,(MIN(MIN('Escenari Energia Ambient'!C$12*'Escenari Energia Ambient'!C$28,'Escenari Energia Ambient'!C$27)*'Escenari Energia Ambient'!C$29,'Escenari Energia Ambient'!C$14)+C85),MIN(MIN('Escenari Energia Ambient'!C$12*'Escenari Energia Ambient'!C$31,'Escenari Energia Ambient'!C$30)*'Escenari Energia Ambient'!C$32,'Escenari Energia Ambient'!C$14+$A85*'Escenari Energia Ambient'!C$13))</f>
        <v>1000</v>
      </c>
      <c r="P85" s="21">
        <f>IF(D85=0,(MIN(MIN('Escenari Energia Ambient'!D$12*'Escenari Energia Ambient'!D$28,'Escenari Energia Ambient'!D$27)*'Escenari Energia Ambient'!D$29,'Escenari Energia Ambient'!D$14)+D85),MIN(MIN('Escenari Energia Ambient'!D$12*'Escenari Energia Ambient'!D$31,'Escenari Energia Ambient'!D$30)*'Escenari Energia Ambient'!D$32,'Escenari Energia Ambient'!D$14+$A85*'Escenari Energia Ambient'!D$13))</f>
        <v>24000</v>
      </c>
      <c r="Q85" s="4">
        <f>N85/('Escenari Energia Ambient'!B$13*$A85*1000+'Escenari Energia Ambient'!B$14)</f>
        <v>1.7715288737062303E-2</v>
      </c>
      <c r="R85" s="4">
        <f>O85/('Escenari Energia Ambient'!C$13*$A85*1000+'Escenari Energia Ambient'!C$14)</f>
        <v>1.7989461773293206E-2</v>
      </c>
      <c r="S85" s="80">
        <f>P85/('Escenari Energia Ambient'!D$13*$A85*1000+'Escenari Energia Ambient'!D$14)</f>
        <v>0.23880597014925373</v>
      </c>
    </row>
    <row r="86" spans="1:19">
      <c r="A86" s="63">
        <f t="shared" si="2"/>
        <v>41</v>
      </c>
      <c r="B86" s="81">
        <f>IF($A86&lt;1,0,MIN(MIN('Escenari Energia Ambient'!B$12*'Escenari Energia Ambient'!B$18,'Escenari Energia Ambient'!B$17)*'Escenari Energia Ambient'!B$19,$A86*'Escenari Energia Ambient'!B$13*1000))</f>
        <v>560</v>
      </c>
      <c r="C86" s="59">
        <f>IF($A86&lt;0,0,MIN(MIN('Escenari Energia Ambient'!C$12*'Escenari Energia Ambient'!C$18,'Escenari Energia Ambient'!C$17)*'Escenari Energia Ambient'!C$19,$A86*'Escenari Energia Ambient'!C$13*1000))</f>
        <v>1000</v>
      </c>
      <c r="D86" s="59">
        <f>IF($A86&lt;1,0,MIN(MIN('Escenari Energia Ambient'!D$12*'Escenari Energia Ambient'!D$18,'Escenari Energia Ambient'!D$17)*'Escenari Energia Ambient'!D$19,$A86*'Escenari Energia Ambient'!D$13*1000))</f>
        <v>12000</v>
      </c>
      <c r="E86" s="60">
        <f>B86/('Escenari Energia Ambient'!B$13*$A86*1000)</f>
        <v>9.1056910569105691E-3</v>
      </c>
      <c r="F86" s="60">
        <f>C86/('Escenari Energia Ambient'!C$13*$A86*1000)</f>
        <v>2.0325203252032523E-2</v>
      </c>
      <c r="G86" s="61">
        <f>D86/('Escenari Energia Ambient'!D$13*$A86*1000)</f>
        <v>0.29268292682926828</v>
      </c>
      <c r="H86" s="20">
        <f>IF($A86&lt;1,0,MIN(MIN('Escenari Energia Ambient'!B$12*'Escenari Energia Ambient'!B$23,'Escenari Energia Ambient'!B$22)*'Escenari Energia Ambient'!B$24,$A86*'Escenari Energia Ambient'!B$13*1000))</f>
        <v>1400</v>
      </c>
      <c r="I86" s="21">
        <f>IF($A86&lt;0,0,MIN(MIN('Escenari Energia Ambient'!C$12*'Escenari Energia Ambient'!C$23,'Escenari Energia Ambient'!C$22)*'Escenari Energia Ambient'!C$24,$A86*'Escenari Energia Ambient'!C$13*1000))</f>
        <v>1000</v>
      </c>
      <c r="J86" s="21">
        <f>IF($A86&lt;1,0,MIN(MIN('Escenari Energia Ambient'!D$12*'Escenari Energia Ambient'!D$23,'Escenari Energia Ambient'!D$22)*'Escenari Energia Ambient'!D$24,$A86*'Escenari Energia Ambient'!D$13*1000))</f>
        <v>20000</v>
      </c>
      <c r="K86" s="4">
        <f>H86/('Escenari Energia Ambient'!B$13*$A86*1000)</f>
        <v>2.2764227642276424E-2</v>
      </c>
      <c r="L86" s="4">
        <f>I86/('Escenari Energia Ambient'!C$13*$A86*1000)</f>
        <v>2.0325203252032523E-2</v>
      </c>
      <c r="M86" s="17">
        <f>J86/('Escenari Energia Ambient'!D$13*$A86*1000)</f>
        <v>0.48780487804878048</v>
      </c>
      <c r="N86" s="20">
        <f>IF(B86=0,(MIN(MIN('Escenari Energia Ambient'!B$12*'Escenari Energia Ambient'!B$28,'Escenari Energia Ambient'!B$27)*'Escenari Energia Ambient'!B$29,'Escenari Energia Ambient'!B$14)+B86),MIN(MIN('Escenari Energia Ambient'!B$12*'Escenari Energia Ambient'!B$31,'Escenari Energia Ambient'!B$30)*'Escenari Energia Ambient'!B$32,'Escenari Energia Ambient'!B$14+$A86*'Escenari Energia Ambient'!B$13))</f>
        <v>1200</v>
      </c>
      <c r="O86" s="21">
        <f>IF(C86=0,(MIN(MIN('Escenari Energia Ambient'!C$12*'Escenari Energia Ambient'!C$28,'Escenari Energia Ambient'!C$27)*'Escenari Energia Ambient'!C$29,'Escenari Energia Ambient'!C$14)+C86),MIN(MIN('Escenari Energia Ambient'!C$12*'Escenari Energia Ambient'!C$31,'Escenari Energia Ambient'!C$30)*'Escenari Energia Ambient'!C$32,'Escenari Energia Ambient'!C$14+$A86*'Escenari Energia Ambient'!C$13))</f>
        <v>1000</v>
      </c>
      <c r="P86" s="21">
        <f>IF(D86=0,(MIN(MIN('Escenari Energia Ambient'!D$12*'Escenari Energia Ambient'!D$28,'Escenari Energia Ambient'!D$27)*'Escenari Energia Ambient'!D$29,'Escenari Energia Ambient'!D$14)+D86),MIN(MIN('Escenari Energia Ambient'!D$12*'Escenari Energia Ambient'!D$31,'Escenari Energia Ambient'!D$30)*'Escenari Energia Ambient'!D$32,'Escenari Energia Ambient'!D$14+$A86*'Escenari Energia Ambient'!D$13))</f>
        <v>24000</v>
      </c>
      <c r="Q86" s="4">
        <f>N86/('Escenari Energia Ambient'!B$13*$A86*1000+'Escenari Energia Ambient'!B$14)</f>
        <v>1.7521292020073558E-2</v>
      </c>
      <c r="R86" s="4">
        <f>O86/('Escenari Energia Ambient'!C$13*$A86*1000+'Escenari Energia Ambient'!C$14)</f>
        <v>1.7797362786782258E-2</v>
      </c>
      <c r="S86" s="80">
        <f>P86/('Escenari Energia Ambient'!D$13*$A86*1000+'Escenari Energia Ambient'!D$14)</f>
        <v>0.23762376237623761</v>
      </c>
    </row>
    <row r="87" spans="1:19">
      <c r="A87" s="63">
        <f t="shared" si="2"/>
        <v>41.5</v>
      </c>
      <c r="B87" s="81">
        <f>IF($A87&lt;1,0,MIN(MIN('Escenari Energia Ambient'!B$12*'Escenari Energia Ambient'!B$18,'Escenari Energia Ambient'!B$17)*'Escenari Energia Ambient'!B$19,$A87*'Escenari Energia Ambient'!B$13*1000))</f>
        <v>560</v>
      </c>
      <c r="C87" s="59">
        <f>IF($A87&lt;0,0,MIN(MIN('Escenari Energia Ambient'!C$12*'Escenari Energia Ambient'!C$18,'Escenari Energia Ambient'!C$17)*'Escenari Energia Ambient'!C$19,$A87*'Escenari Energia Ambient'!C$13*1000))</f>
        <v>1000</v>
      </c>
      <c r="D87" s="59">
        <f>IF($A87&lt;1,0,MIN(MIN('Escenari Energia Ambient'!D$12*'Escenari Energia Ambient'!D$18,'Escenari Energia Ambient'!D$17)*'Escenari Energia Ambient'!D$19,$A87*'Escenari Energia Ambient'!D$13*1000))</f>
        <v>12000</v>
      </c>
      <c r="E87" s="60">
        <f>B87/('Escenari Energia Ambient'!B$13*$A87*1000)</f>
        <v>8.9959839357429718E-3</v>
      </c>
      <c r="F87" s="60">
        <f>C87/('Escenari Energia Ambient'!C$13*$A87*1000)</f>
        <v>2.0080321285140562E-2</v>
      </c>
      <c r="G87" s="61">
        <f>D87/('Escenari Energia Ambient'!D$13*$A87*1000)</f>
        <v>0.28915662650602408</v>
      </c>
      <c r="H87" s="20">
        <f>IF($A87&lt;1,0,MIN(MIN('Escenari Energia Ambient'!B$12*'Escenari Energia Ambient'!B$23,'Escenari Energia Ambient'!B$22)*'Escenari Energia Ambient'!B$24,$A87*'Escenari Energia Ambient'!B$13*1000))</f>
        <v>1400</v>
      </c>
      <c r="I87" s="21">
        <f>IF($A87&lt;0,0,MIN(MIN('Escenari Energia Ambient'!C$12*'Escenari Energia Ambient'!C$23,'Escenari Energia Ambient'!C$22)*'Escenari Energia Ambient'!C$24,$A87*'Escenari Energia Ambient'!C$13*1000))</f>
        <v>1000</v>
      </c>
      <c r="J87" s="21">
        <f>IF($A87&lt;1,0,MIN(MIN('Escenari Energia Ambient'!D$12*'Escenari Energia Ambient'!D$23,'Escenari Energia Ambient'!D$22)*'Escenari Energia Ambient'!D$24,$A87*'Escenari Energia Ambient'!D$13*1000))</f>
        <v>20000</v>
      </c>
      <c r="K87" s="4">
        <f>H87/('Escenari Energia Ambient'!B$13*$A87*1000)</f>
        <v>2.2489959839357431E-2</v>
      </c>
      <c r="L87" s="4">
        <f>I87/('Escenari Energia Ambient'!C$13*$A87*1000)</f>
        <v>2.0080321285140562E-2</v>
      </c>
      <c r="M87" s="17">
        <f>J87/('Escenari Energia Ambient'!D$13*$A87*1000)</f>
        <v>0.48192771084337349</v>
      </c>
      <c r="N87" s="20">
        <f>IF(B87=0,(MIN(MIN('Escenari Energia Ambient'!B$12*'Escenari Energia Ambient'!B$28,'Escenari Energia Ambient'!B$27)*'Escenari Energia Ambient'!B$29,'Escenari Energia Ambient'!B$14)+B87),MIN(MIN('Escenari Energia Ambient'!B$12*'Escenari Energia Ambient'!B$31,'Escenari Energia Ambient'!B$30)*'Escenari Energia Ambient'!B$32,'Escenari Energia Ambient'!B$14+$A87*'Escenari Energia Ambient'!B$13))</f>
        <v>1200</v>
      </c>
      <c r="O87" s="21">
        <f>IF(C87=0,(MIN(MIN('Escenari Energia Ambient'!C$12*'Escenari Energia Ambient'!C$28,'Escenari Energia Ambient'!C$27)*'Escenari Energia Ambient'!C$29,'Escenari Energia Ambient'!C$14)+C87),MIN(MIN('Escenari Energia Ambient'!C$12*'Escenari Energia Ambient'!C$31,'Escenari Energia Ambient'!C$30)*'Escenari Energia Ambient'!C$32,'Escenari Energia Ambient'!C$14+$A87*'Escenari Energia Ambient'!C$13))</f>
        <v>1000</v>
      </c>
      <c r="P87" s="21">
        <f>IF(D87=0,(MIN(MIN('Escenari Energia Ambient'!D$12*'Escenari Energia Ambient'!D$28,'Escenari Energia Ambient'!D$27)*'Escenari Energia Ambient'!D$29,'Escenari Energia Ambient'!D$14)+D87),MIN(MIN('Escenari Energia Ambient'!D$12*'Escenari Energia Ambient'!D$31,'Escenari Energia Ambient'!D$30)*'Escenari Energia Ambient'!D$32,'Escenari Energia Ambient'!D$14+$A87*'Escenari Energia Ambient'!D$13))</f>
        <v>24000</v>
      </c>
      <c r="Q87" s="4">
        <f>N87/('Escenari Energia Ambient'!B$13*$A87*1000+'Escenari Energia Ambient'!B$14)</f>
        <v>1.7331498120254599E-2</v>
      </c>
      <c r="R87" s="4">
        <f>O87/('Escenari Energia Ambient'!C$13*$A87*1000+'Escenari Energia Ambient'!C$14)</f>
        <v>1.7609323080011483E-2</v>
      </c>
      <c r="S87" s="80">
        <f>P87/('Escenari Energia Ambient'!D$13*$A87*1000+'Escenari Energia Ambient'!D$14)</f>
        <v>0.23645320197044334</v>
      </c>
    </row>
    <row r="88" spans="1:19">
      <c r="A88" s="63">
        <f t="shared" si="2"/>
        <v>42</v>
      </c>
      <c r="B88" s="81">
        <f>IF($A88&lt;1,0,MIN(MIN('Escenari Energia Ambient'!B$12*'Escenari Energia Ambient'!B$18,'Escenari Energia Ambient'!B$17)*'Escenari Energia Ambient'!B$19,$A88*'Escenari Energia Ambient'!B$13*1000))</f>
        <v>560</v>
      </c>
      <c r="C88" s="59">
        <f>IF($A88&lt;0,0,MIN(MIN('Escenari Energia Ambient'!C$12*'Escenari Energia Ambient'!C$18,'Escenari Energia Ambient'!C$17)*'Escenari Energia Ambient'!C$19,$A88*'Escenari Energia Ambient'!C$13*1000))</f>
        <v>1000</v>
      </c>
      <c r="D88" s="59">
        <f>IF($A88&lt;1,0,MIN(MIN('Escenari Energia Ambient'!D$12*'Escenari Energia Ambient'!D$18,'Escenari Energia Ambient'!D$17)*'Escenari Energia Ambient'!D$19,$A88*'Escenari Energia Ambient'!D$13*1000))</f>
        <v>12000</v>
      </c>
      <c r="E88" s="60">
        <f>B88/('Escenari Energia Ambient'!B$13*$A88*1000)</f>
        <v>8.8888888888888889E-3</v>
      </c>
      <c r="F88" s="60">
        <f>C88/('Escenari Energia Ambient'!C$13*$A88*1000)</f>
        <v>1.984126984126984E-2</v>
      </c>
      <c r="G88" s="61">
        <f>D88/('Escenari Energia Ambient'!D$13*$A88*1000)</f>
        <v>0.2857142857142857</v>
      </c>
      <c r="H88" s="20">
        <f>IF($A88&lt;1,0,MIN(MIN('Escenari Energia Ambient'!B$12*'Escenari Energia Ambient'!B$23,'Escenari Energia Ambient'!B$22)*'Escenari Energia Ambient'!B$24,$A88*'Escenari Energia Ambient'!B$13*1000))</f>
        <v>1400</v>
      </c>
      <c r="I88" s="21">
        <f>IF($A88&lt;0,0,MIN(MIN('Escenari Energia Ambient'!C$12*'Escenari Energia Ambient'!C$23,'Escenari Energia Ambient'!C$22)*'Escenari Energia Ambient'!C$24,$A88*'Escenari Energia Ambient'!C$13*1000))</f>
        <v>1000</v>
      </c>
      <c r="J88" s="21">
        <f>IF($A88&lt;1,0,MIN(MIN('Escenari Energia Ambient'!D$12*'Escenari Energia Ambient'!D$23,'Escenari Energia Ambient'!D$22)*'Escenari Energia Ambient'!D$24,$A88*'Escenari Energia Ambient'!D$13*1000))</f>
        <v>20000</v>
      </c>
      <c r="K88" s="4">
        <f>H88/('Escenari Energia Ambient'!B$13*$A88*1000)</f>
        <v>2.2222222222222223E-2</v>
      </c>
      <c r="L88" s="4">
        <f>I88/('Escenari Energia Ambient'!C$13*$A88*1000)</f>
        <v>1.984126984126984E-2</v>
      </c>
      <c r="M88" s="17">
        <f>J88/('Escenari Energia Ambient'!D$13*$A88*1000)</f>
        <v>0.47619047619047616</v>
      </c>
      <c r="N88" s="20">
        <f>IF(B88=0,(MIN(MIN('Escenari Energia Ambient'!B$12*'Escenari Energia Ambient'!B$28,'Escenari Energia Ambient'!B$27)*'Escenari Energia Ambient'!B$29,'Escenari Energia Ambient'!B$14)+B88),MIN(MIN('Escenari Energia Ambient'!B$12*'Escenari Energia Ambient'!B$31,'Escenari Energia Ambient'!B$30)*'Escenari Energia Ambient'!B$32,'Escenari Energia Ambient'!B$14+$A88*'Escenari Energia Ambient'!B$13))</f>
        <v>1200</v>
      </c>
      <c r="O88" s="21">
        <f>IF(C88=0,(MIN(MIN('Escenari Energia Ambient'!C$12*'Escenari Energia Ambient'!C$28,'Escenari Energia Ambient'!C$27)*'Escenari Energia Ambient'!C$29,'Escenari Energia Ambient'!C$14)+C88),MIN(MIN('Escenari Energia Ambient'!C$12*'Escenari Energia Ambient'!C$31,'Escenari Energia Ambient'!C$30)*'Escenari Energia Ambient'!C$32,'Escenari Energia Ambient'!C$14+$A88*'Escenari Energia Ambient'!C$13))</f>
        <v>1000</v>
      </c>
      <c r="P88" s="21">
        <f>IF(D88=0,(MIN(MIN('Escenari Energia Ambient'!D$12*'Escenari Energia Ambient'!D$28,'Escenari Energia Ambient'!D$27)*'Escenari Energia Ambient'!D$29,'Escenari Energia Ambient'!D$14)+D88),MIN(MIN('Escenari Energia Ambient'!D$12*'Escenari Energia Ambient'!D$31,'Escenari Energia Ambient'!D$30)*'Escenari Energia Ambient'!D$32,'Escenari Energia Ambient'!D$14+$A88*'Escenari Energia Ambient'!D$13))</f>
        <v>24000</v>
      </c>
      <c r="Q88" s="4">
        <f>N88/('Escenari Energia Ambient'!B$13*$A88*1000+'Escenari Energia Ambient'!B$14)</f>
        <v>1.7145771924084237E-2</v>
      </c>
      <c r="R88" s="4">
        <f>O88/('Escenari Energia Ambient'!C$13*$A88*1000+'Escenari Energia Ambient'!C$14)</f>
        <v>1.7425215332098468E-2</v>
      </c>
      <c r="S88" s="80">
        <f>P88/('Escenari Energia Ambient'!D$13*$A88*1000+'Escenari Energia Ambient'!D$14)</f>
        <v>0.23529411764705882</v>
      </c>
    </row>
    <row r="89" spans="1:19">
      <c r="A89" s="63">
        <f t="shared" si="2"/>
        <v>42.5</v>
      </c>
      <c r="B89" s="81">
        <f>IF($A89&lt;1,0,MIN(MIN('Escenari Energia Ambient'!B$12*'Escenari Energia Ambient'!B$18,'Escenari Energia Ambient'!B$17)*'Escenari Energia Ambient'!B$19,$A89*'Escenari Energia Ambient'!B$13*1000))</f>
        <v>560</v>
      </c>
      <c r="C89" s="59">
        <f>IF($A89&lt;0,0,MIN(MIN('Escenari Energia Ambient'!C$12*'Escenari Energia Ambient'!C$18,'Escenari Energia Ambient'!C$17)*'Escenari Energia Ambient'!C$19,$A89*'Escenari Energia Ambient'!C$13*1000))</f>
        <v>1000</v>
      </c>
      <c r="D89" s="59">
        <f>IF($A89&lt;1,0,MIN(MIN('Escenari Energia Ambient'!D$12*'Escenari Energia Ambient'!D$18,'Escenari Energia Ambient'!D$17)*'Escenari Energia Ambient'!D$19,$A89*'Escenari Energia Ambient'!D$13*1000))</f>
        <v>12000</v>
      </c>
      <c r="E89" s="60">
        <f>B89/('Escenari Energia Ambient'!B$13*$A89*1000)</f>
        <v>8.7843137254901959E-3</v>
      </c>
      <c r="F89" s="60">
        <f>C89/('Escenari Energia Ambient'!C$13*$A89*1000)</f>
        <v>1.9607843137254902E-2</v>
      </c>
      <c r="G89" s="61">
        <f>D89/('Escenari Energia Ambient'!D$13*$A89*1000)</f>
        <v>0.28235294117647058</v>
      </c>
      <c r="H89" s="20">
        <f>IF($A89&lt;1,0,MIN(MIN('Escenari Energia Ambient'!B$12*'Escenari Energia Ambient'!B$23,'Escenari Energia Ambient'!B$22)*'Escenari Energia Ambient'!B$24,$A89*'Escenari Energia Ambient'!B$13*1000))</f>
        <v>1400</v>
      </c>
      <c r="I89" s="21">
        <f>IF($A89&lt;0,0,MIN(MIN('Escenari Energia Ambient'!C$12*'Escenari Energia Ambient'!C$23,'Escenari Energia Ambient'!C$22)*'Escenari Energia Ambient'!C$24,$A89*'Escenari Energia Ambient'!C$13*1000))</f>
        <v>1000</v>
      </c>
      <c r="J89" s="21">
        <f>IF($A89&lt;1,0,MIN(MIN('Escenari Energia Ambient'!D$12*'Escenari Energia Ambient'!D$23,'Escenari Energia Ambient'!D$22)*'Escenari Energia Ambient'!D$24,$A89*'Escenari Energia Ambient'!D$13*1000))</f>
        <v>20000</v>
      </c>
      <c r="K89" s="4">
        <f>H89/('Escenari Energia Ambient'!B$13*$A89*1000)</f>
        <v>2.1960784313725491E-2</v>
      </c>
      <c r="L89" s="4">
        <f>I89/('Escenari Energia Ambient'!C$13*$A89*1000)</f>
        <v>1.9607843137254902E-2</v>
      </c>
      <c r="M89" s="17">
        <f>J89/('Escenari Energia Ambient'!D$13*$A89*1000)</f>
        <v>0.47058823529411764</v>
      </c>
      <c r="N89" s="20">
        <f>IF(B89=0,(MIN(MIN('Escenari Energia Ambient'!B$12*'Escenari Energia Ambient'!B$28,'Escenari Energia Ambient'!B$27)*'Escenari Energia Ambient'!B$29,'Escenari Energia Ambient'!B$14)+B89),MIN(MIN('Escenari Energia Ambient'!B$12*'Escenari Energia Ambient'!B$31,'Escenari Energia Ambient'!B$30)*'Escenari Energia Ambient'!B$32,'Escenari Energia Ambient'!B$14+$A89*'Escenari Energia Ambient'!B$13))</f>
        <v>1200</v>
      </c>
      <c r="O89" s="21">
        <f>IF(C89=0,(MIN(MIN('Escenari Energia Ambient'!C$12*'Escenari Energia Ambient'!C$28,'Escenari Energia Ambient'!C$27)*'Escenari Energia Ambient'!C$29,'Escenari Energia Ambient'!C$14)+C89),MIN(MIN('Escenari Energia Ambient'!C$12*'Escenari Energia Ambient'!C$31,'Escenari Energia Ambient'!C$30)*'Escenari Energia Ambient'!C$32,'Escenari Energia Ambient'!C$14+$A89*'Escenari Energia Ambient'!C$13))</f>
        <v>1000</v>
      </c>
      <c r="P89" s="21">
        <f>IF(D89=0,(MIN(MIN('Escenari Energia Ambient'!D$12*'Escenari Energia Ambient'!D$28,'Escenari Energia Ambient'!D$27)*'Escenari Energia Ambient'!D$29,'Escenari Energia Ambient'!D$14)+D89),MIN(MIN('Escenari Energia Ambient'!D$12*'Escenari Energia Ambient'!D$31,'Escenari Energia Ambient'!D$30)*'Escenari Energia Ambient'!D$32,'Escenari Energia Ambient'!D$14+$A89*'Escenari Energia Ambient'!D$13))</f>
        <v>24000</v>
      </c>
      <c r="Q89" s="4">
        <f>N89/('Escenari Energia Ambient'!B$13*$A89*1000+'Escenari Energia Ambient'!B$14)</f>
        <v>1.6963984048200331E-2</v>
      </c>
      <c r="R89" s="4">
        <f>O89/('Escenari Energia Ambient'!C$13*$A89*1000+'Escenari Energia Ambient'!C$14)</f>
        <v>1.7244917491692262E-2</v>
      </c>
      <c r="S89" s="80">
        <f>P89/('Escenari Energia Ambient'!D$13*$A89*1000+'Escenari Energia Ambient'!D$14)</f>
        <v>0.23414634146341465</v>
      </c>
    </row>
    <row r="90" spans="1:19">
      <c r="A90" s="63">
        <f t="shared" si="2"/>
        <v>43</v>
      </c>
      <c r="B90" s="81">
        <f>IF($A90&lt;1,0,MIN(MIN('Escenari Energia Ambient'!B$12*'Escenari Energia Ambient'!B$18,'Escenari Energia Ambient'!B$17)*'Escenari Energia Ambient'!B$19,$A90*'Escenari Energia Ambient'!B$13*1000))</f>
        <v>560</v>
      </c>
      <c r="C90" s="59">
        <f>IF($A90&lt;0,0,MIN(MIN('Escenari Energia Ambient'!C$12*'Escenari Energia Ambient'!C$18,'Escenari Energia Ambient'!C$17)*'Escenari Energia Ambient'!C$19,$A90*'Escenari Energia Ambient'!C$13*1000))</f>
        <v>1000</v>
      </c>
      <c r="D90" s="59">
        <f>IF($A90&lt;1,0,MIN(MIN('Escenari Energia Ambient'!D$12*'Escenari Energia Ambient'!D$18,'Escenari Energia Ambient'!D$17)*'Escenari Energia Ambient'!D$19,$A90*'Escenari Energia Ambient'!D$13*1000))</f>
        <v>12000</v>
      </c>
      <c r="E90" s="60">
        <f>B90/('Escenari Energia Ambient'!B$13*$A90*1000)</f>
        <v>8.6821705426356581E-3</v>
      </c>
      <c r="F90" s="60">
        <f>C90/('Escenari Energia Ambient'!C$13*$A90*1000)</f>
        <v>1.937984496124031E-2</v>
      </c>
      <c r="G90" s="61">
        <f>D90/('Escenari Energia Ambient'!D$13*$A90*1000)</f>
        <v>0.27906976744186046</v>
      </c>
      <c r="H90" s="20">
        <f>IF($A90&lt;1,0,MIN(MIN('Escenari Energia Ambient'!B$12*'Escenari Energia Ambient'!B$23,'Escenari Energia Ambient'!B$22)*'Escenari Energia Ambient'!B$24,$A90*'Escenari Energia Ambient'!B$13*1000))</f>
        <v>1400</v>
      </c>
      <c r="I90" s="21">
        <f>IF($A90&lt;0,0,MIN(MIN('Escenari Energia Ambient'!C$12*'Escenari Energia Ambient'!C$23,'Escenari Energia Ambient'!C$22)*'Escenari Energia Ambient'!C$24,$A90*'Escenari Energia Ambient'!C$13*1000))</f>
        <v>1000</v>
      </c>
      <c r="J90" s="21">
        <f>IF($A90&lt;1,0,MIN(MIN('Escenari Energia Ambient'!D$12*'Escenari Energia Ambient'!D$23,'Escenari Energia Ambient'!D$22)*'Escenari Energia Ambient'!D$24,$A90*'Escenari Energia Ambient'!D$13*1000))</f>
        <v>20000</v>
      </c>
      <c r="K90" s="4">
        <f>H90/('Escenari Energia Ambient'!B$13*$A90*1000)</f>
        <v>2.1705426356589147E-2</v>
      </c>
      <c r="L90" s="4">
        <f>I90/('Escenari Energia Ambient'!C$13*$A90*1000)</f>
        <v>1.937984496124031E-2</v>
      </c>
      <c r="M90" s="17">
        <f>J90/('Escenari Energia Ambient'!D$13*$A90*1000)</f>
        <v>0.46511627906976744</v>
      </c>
      <c r="N90" s="20">
        <f>IF(B90=0,(MIN(MIN('Escenari Energia Ambient'!B$12*'Escenari Energia Ambient'!B$28,'Escenari Energia Ambient'!B$27)*'Escenari Energia Ambient'!B$29,'Escenari Energia Ambient'!B$14)+B90),MIN(MIN('Escenari Energia Ambient'!B$12*'Escenari Energia Ambient'!B$31,'Escenari Energia Ambient'!B$30)*'Escenari Energia Ambient'!B$32,'Escenari Energia Ambient'!B$14+$A90*'Escenari Energia Ambient'!B$13))</f>
        <v>1200</v>
      </c>
      <c r="O90" s="21">
        <f>IF(C90=0,(MIN(MIN('Escenari Energia Ambient'!C$12*'Escenari Energia Ambient'!C$28,'Escenari Energia Ambient'!C$27)*'Escenari Energia Ambient'!C$29,'Escenari Energia Ambient'!C$14)+C90),MIN(MIN('Escenari Energia Ambient'!C$12*'Escenari Energia Ambient'!C$31,'Escenari Energia Ambient'!C$30)*'Escenari Energia Ambient'!C$32,'Escenari Energia Ambient'!C$14+$A90*'Escenari Energia Ambient'!C$13))</f>
        <v>1000</v>
      </c>
      <c r="P90" s="21">
        <f>IF(D90=0,(MIN(MIN('Escenari Energia Ambient'!D$12*'Escenari Energia Ambient'!D$28,'Escenari Energia Ambient'!D$27)*'Escenari Energia Ambient'!D$29,'Escenari Energia Ambient'!D$14)+D90),MIN(MIN('Escenari Energia Ambient'!D$12*'Escenari Energia Ambient'!D$31,'Escenari Energia Ambient'!D$30)*'Escenari Energia Ambient'!D$32,'Escenari Energia Ambient'!D$14+$A90*'Escenari Energia Ambient'!D$13))</f>
        <v>24000</v>
      </c>
      <c r="Q90" s="4">
        <f>N90/('Escenari Energia Ambient'!B$13*$A90*1000+'Escenari Energia Ambient'!B$14)</f>
        <v>1.678601053881695E-2</v>
      </c>
      <c r="R90" s="4">
        <f>O90/('Escenari Energia Ambient'!C$13*$A90*1000+'Escenari Energia Ambient'!C$14)</f>
        <v>1.7068312507147358E-2</v>
      </c>
      <c r="S90" s="80">
        <f>P90/('Escenari Energia Ambient'!D$13*$A90*1000+'Escenari Energia Ambient'!D$14)</f>
        <v>0.23300970873786409</v>
      </c>
    </row>
    <row r="91" spans="1:19">
      <c r="A91" s="63">
        <f t="shared" si="2"/>
        <v>43.5</v>
      </c>
      <c r="B91" s="81">
        <f>IF($A91&lt;1,0,MIN(MIN('Escenari Energia Ambient'!B$12*'Escenari Energia Ambient'!B$18,'Escenari Energia Ambient'!B$17)*'Escenari Energia Ambient'!B$19,$A91*'Escenari Energia Ambient'!B$13*1000))</f>
        <v>560</v>
      </c>
      <c r="C91" s="59">
        <f>IF($A91&lt;0,0,MIN(MIN('Escenari Energia Ambient'!C$12*'Escenari Energia Ambient'!C$18,'Escenari Energia Ambient'!C$17)*'Escenari Energia Ambient'!C$19,$A91*'Escenari Energia Ambient'!C$13*1000))</f>
        <v>1000</v>
      </c>
      <c r="D91" s="59">
        <f>IF($A91&lt;1,0,MIN(MIN('Escenari Energia Ambient'!D$12*'Escenari Energia Ambient'!D$18,'Escenari Energia Ambient'!D$17)*'Escenari Energia Ambient'!D$19,$A91*'Escenari Energia Ambient'!D$13*1000))</f>
        <v>12000</v>
      </c>
      <c r="E91" s="60">
        <f>B91/('Escenari Energia Ambient'!B$13*$A91*1000)</f>
        <v>8.5823754789272032E-3</v>
      </c>
      <c r="F91" s="60">
        <f>C91/('Escenari Energia Ambient'!C$13*$A91*1000)</f>
        <v>1.9157088122605366E-2</v>
      </c>
      <c r="G91" s="61">
        <f>D91/('Escenari Energia Ambient'!D$13*$A91*1000)</f>
        <v>0.27586206896551724</v>
      </c>
      <c r="H91" s="20">
        <f>IF($A91&lt;1,0,MIN(MIN('Escenari Energia Ambient'!B$12*'Escenari Energia Ambient'!B$23,'Escenari Energia Ambient'!B$22)*'Escenari Energia Ambient'!B$24,$A91*'Escenari Energia Ambient'!B$13*1000))</f>
        <v>1400</v>
      </c>
      <c r="I91" s="21">
        <f>IF($A91&lt;0,0,MIN(MIN('Escenari Energia Ambient'!C$12*'Escenari Energia Ambient'!C$23,'Escenari Energia Ambient'!C$22)*'Escenari Energia Ambient'!C$24,$A91*'Escenari Energia Ambient'!C$13*1000))</f>
        <v>1000</v>
      </c>
      <c r="J91" s="21">
        <f>IF($A91&lt;1,0,MIN(MIN('Escenari Energia Ambient'!D$12*'Escenari Energia Ambient'!D$23,'Escenari Energia Ambient'!D$22)*'Escenari Energia Ambient'!D$24,$A91*'Escenari Energia Ambient'!D$13*1000))</f>
        <v>20000</v>
      </c>
      <c r="K91" s="4">
        <f>H91/('Escenari Energia Ambient'!B$13*$A91*1000)</f>
        <v>2.1455938697318006E-2</v>
      </c>
      <c r="L91" s="4">
        <f>I91/('Escenari Energia Ambient'!C$13*$A91*1000)</f>
        <v>1.9157088122605366E-2</v>
      </c>
      <c r="M91" s="17">
        <f>J91/('Escenari Energia Ambient'!D$13*$A91*1000)</f>
        <v>0.45977011494252873</v>
      </c>
      <c r="N91" s="20">
        <f>IF(B91=0,(MIN(MIN('Escenari Energia Ambient'!B$12*'Escenari Energia Ambient'!B$28,'Escenari Energia Ambient'!B$27)*'Escenari Energia Ambient'!B$29,'Escenari Energia Ambient'!B$14)+B91),MIN(MIN('Escenari Energia Ambient'!B$12*'Escenari Energia Ambient'!B$31,'Escenari Energia Ambient'!B$30)*'Escenari Energia Ambient'!B$32,'Escenari Energia Ambient'!B$14+$A91*'Escenari Energia Ambient'!B$13))</f>
        <v>1200</v>
      </c>
      <c r="O91" s="21">
        <f>IF(C91=0,(MIN(MIN('Escenari Energia Ambient'!C$12*'Escenari Energia Ambient'!C$28,'Escenari Energia Ambient'!C$27)*'Escenari Energia Ambient'!C$29,'Escenari Energia Ambient'!C$14)+C91),MIN(MIN('Escenari Energia Ambient'!C$12*'Escenari Energia Ambient'!C$31,'Escenari Energia Ambient'!C$30)*'Escenari Energia Ambient'!C$32,'Escenari Energia Ambient'!C$14+$A91*'Escenari Energia Ambient'!C$13))</f>
        <v>1000</v>
      </c>
      <c r="P91" s="21">
        <f>IF(D91=0,(MIN(MIN('Escenari Energia Ambient'!D$12*'Escenari Energia Ambient'!D$28,'Escenari Energia Ambient'!D$27)*'Escenari Energia Ambient'!D$29,'Escenari Energia Ambient'!D$14)+D91),MIN(MIN('Escenari Energia Ambient'!D$12*'Escenari Energia Ambient'!D$31,'Escenari Energia Ambient'!D$30)*'Escenari Energia Ambient'!D$32,'Escenari Energia Ambient'!D$14+$A91*'Escenari Energia Ambient'!D$13))</f>
        <v>24000</v>
      </c>
      <c r="Q91" s="4">
        <f>N91/('Escenari Energia Ambient'!B$13*$A91*1000+'Escenari Energia Ambient'!B$14)</f>
        <v>1.6611732589866011E-2</v>
      </c>
      <c r="R91" s="4">
        <f>O91/('Escenari Energia Ambient'!C$13*$A91*1000+'Escenari Energia Ambient'!C$14)</f>
        <v>1.6895288073109294E-2</v>
      </c>
      <c r="S91" s="80">
        <f>P91/('Escenari Energia Ambient'!D$13*$A91*1000+'Escenari Energia Ambient'!D$14)</f>
        <v>0.2318840579710145</v>
      </c>
    </row>
    <row r="92" spans="1:19">
      <c r="A92" s="63">
        <f t="shared" si="2"/>
        <v>44</v>
      </c>
      <c r="B92" s="81">
        <f>IF($A92&lt;1,0,MIN(MIN('Escenari Energia Ambient'!B$12*'Escenari Energia Ambient'!B$18,'Escenari Energia Ambient'!B$17)*'Escenari Energia Ambient'!B$19,$A92*'Escenari Energia Ambient'!B$13*1000))</f>
        <v>560</v>
      </c>
      <c r="C92" s="59">
        <f>IF($A92&lt;0,0,MIN(MIN('Escenari Energia Ambient'!C$12*'Escenari Energia Ambient'!C$18,'Escenari Energia Ambient'!C$17)*'Escenari Energia Ambient'!C$19,$A92*'Escenari Energia Ambient'!C$13*1000))</f>
        <v>1000</v>
      </c>
      <c r="D92" s="59">
        <f>IF($A92&lt;1,0,MIN(MIN('Escenari Energia Ambient'!D$12*'Escenari Energia Ambient'!D$18,'Escenari Energia Ambient'!D$17)*'Escenari Energia Ambient'!D$19,$A92*'Escenari Energia Ambient'!D$13*1000))</f>
        <v>12000</v>
      </c>
      <c r="E92" s="60">
        <f>B92/('Escenari Energia Ambient'!B$13*$A92*1000)</f>
        <v>8.4848484848484857E-3</v>
      </c>
      <c r="F92" s="60">
        <f>C92/('Escenari Energia Ambient'!C$13*$A92*1000)</f>
        <v>1.893939393939394E-2</v>
      </c>
      <c r="G92" s="61">
        <f>D92/('Escenari Energia Ambient'!D$13*$A92*1000)</f>
        <v>0.27272727272727271</v>
      </c>
      <c r="H92" s="20">
        <f>IF($A92&lt;1,0,MIN(MIN('Escenari Energia Ambient'!B$12*'Escenari Energia Ambient'!B$23,'Escenari Energia Ambient'!B$22)*'Escenari Energia Ambient'!B$24,$A92*'Escenari Energia Ambient'!B$13*1000))</f>
        <v>1400</v>
      </c>
      <c r="I92" s="21">
        <f>IF($A92&lt;0,0,MIN(MIN('Escenari Energia Ambient'!C$12*'Escenari Energia Ambient'!C$23,'Escenari Energia Ambient'!C$22)*'Escenari Energia Ambient'!C$24,$A92*'Escenari Energia Ambient'!C$13*1000))</f>
        <v>1000</v>
      </c>
      <c r="J92" s="21">
        <f>IF($A92&lt;1,0,MIN(MIN('Escenari Energia Ambient'!D$12*'Escenari Energia Ambient'!D$23,'Escenari Energia Ambient'!D$22)*'Escenari Energia Ambient'!D$24,$A92*'Escenari Energia Ambient'!D$13*1000))</f>
        <v>20000</v>
      </c>
      <c r="K92" s="4">
        <f>H92/('Escenari Energia Ambient'!B$13*$A92*1000)</f>
        <v>2.1212121212121213E-2</v>
      </c>
      <c r="L92" s="4">
        <f>I92/('Escenari Energia Ambient'!C$13*$A92*1000)</f>
        <v>1.893939393939394E-2</v>
      </c>
      <c r="M92" s="17">
        <f>J92/('Escenari Energia Ambient'!D$13*$A92*1000)</f>
        <v>0.45454545454545453</v>
      </c>
      <c r="N92" s="20">
        <f>IF(B92=0,(MIN(MIN('Escenari Energia Ambient'!B$12*'Escenari Energia Ambient'!B$28,'Escenari Energia Ambient'!B$27)*'Escenari Energia Ambient'!B$29,'Escenari Energia Ambient'!B$14)+B92),MIN(MIN('Escenari Energia Ambient'!B$12*'Escenari Energia Ambient'!B$31,'Escenari Energia Ambient'!B$30)*'Escenari Energia Ambient'!B$32,'Escenari Energia Ambient'!B$14+$A92*'Escenari Energia Ambient'!B$13))</f>
        <v>1200</v>
      </c>
      <c r="O92" s="21">
        <f>IF(C92=0,(MIN(MIN('Escenari Energia Ambient'!C$12*'Escenari Energia Ambient'!C$28,'Escenari Energia Ambient'!C$27)*'Escenari Energia Ambient'!C$29,'Escenari Energia Ambient'!C$14)+C92),MIN(MIN('Escenari Energia Ambient'!C$12*'Escenari Energia Ambient'!C$31,'Escenari Energia Ambient'!C$30)*'Escenari Energia Ambient'!C$32,'Escenari Energia Ambient'!C$14+$A92*'Escenari Energia Ambient'!C$13))</f>
        <v>1000</v>
      </c>
      <c r="P92" s="21">
        <f>IF(D92=0,(MIN(MIN('Escenari Energia Ambient'!D$12*'Escenari Energia Ambient'!D$28,'Escenari Energia Ambient'!D$27)*'Escenari Energia Ambient'!D$29,'Escenari Energia Ambient'!D$14)+D92),MIN(MIN('Escenari Energia Ambient'!D$12*'Escenari Energia Ambient'!D$31,'Escenari Energia Ambient'!D$30)*'Escenari Energia Ambient'!D$32,'Escenari Energia Ambient'!D$14+$A92*'Escenari Energia Ambient'!D$13))</f>
        <v>24000</v>
      </c>
      <c r="Q92" s="4">
        <f>N92/('Escenari Energia Ambient'!B$13*$A92*1000+'Escenari Energia Ambient'!B$14)</f>
        <v>1.6441036278516633E-2</v>
      </c>
      <c r="R92" s="4">
        <f>O92/('Escenari Energia Ambient'!C$13*$A92*1000+'Escenari Energia Ambient'!C$14)</f>
        <v>1.6725736392359015E-2</v>
      </c>
      <c r="S92" s="80">
        <f>P92/('Escenari Energia Ambient'!D$13*$A92*1000+'Escenari Energia Ambient'!D$14)</f>
        <v>0.23076923076923078</v>
      </c>
    </row>
    <row r="93" spans="1:19">
      <c r="A93" s="63">
        <f t="shared" si="2"/>
        <v>44.5</v>
      </c>
      <c r="B93" s="81">
        <f>IF($A93&lt;1,0,MIN(MIN('Escenari Energia Ambient'!B$12*'Escenari Energia Ambient'!B$18,'Escenari Energia Ambient'!B$17)*'Escenari Energia Ambient'!B$19,$A93*'Escenari Energia Ambient'!B$13*1000))</f>
        <v>560</v>
      </c>
      <c r="C93" s="59">
        <f>IF($A93&lt;0,0,MIN(MIN('Escenari Energia Ambient'!C$12*'Escenari Energia Ambient'!C$18,'Escenari Energia Ambient'!C$17)*'Escenari Energia Ambient'!C$19,$A93*'Escenari Energia Ambient'!C$13*1000))</f>
        <v>1000</v>
      </c>
      <c r="D93" s="59">
        <f>IF($A93&lt;1,0,MIN(MIN('Escenari Energia Ambient'!D$12*'Escenari Energia Ambient'!D$18,'Escenari Energia Ambient'!D$17)*'Escenari Energia Ambient'!D$19,$A93*'Escenari Energia Ambient'!D$13*1000))</f>
        <v>12000</v>
      </c>
      <c r="E93" s="60">
        <f>B93/('Escenari Energia Ambient'!B$13*$A93*1000)</f>
        <v>8.3895131086142317E-3</v>
      </c>
      <c r="F93" s="60">
        <f>C93/('Escenari Energia Ambient'!C$13*$A93*1000)</f>
        <v>1.8726591760299626E-2</v>
      </c>
      <c r="G93" s="61">
        <f>D93/('Escenari Energia Ambient'!D$13*$A93*1000)</f>
        <v>0.2696629213483146</v>
      </c>
      <c r="H93" s="20">
        <f>IF($A93&lt;1,0,MIN(MIN('Escenari Energia Ambient'!B$12*'Escenari Energia Ambient'!B$23,'Escenari Energia Ambient'!B$22)*'Escenari Energia Ambient'!B$24,$A93*'Escenari Energia Ambient'!B$13*1000))</f>
        <v>1400</v>
      </c>
      <c r="I93" s="21">
        <f>IF($A93&lt;0,0,MIN(MIN('Escenari Energia Ambient'!C$12*'Escenari Energia Ambient'!C$23,'Escenari Energia Ambient'!C$22)*'Escenari Energia Ambient'!C$24,$A93*'Escenari Energia Ambient'!C$13*1000))</f>
        <v>1000</v>
      </c>
      <c r="J93" s="21">
        <f>IF($A93&lt;1,0,MIN(MIN('Escenari Energia Ambient'!D$12*'Escenari Energia Ambient'!D$23,'Escenari Energia Ambient'!D$22)*'Escenari Energia Ambient'!D$24,$A93*'Escenari Energia Ambient'!D$13*1000))</f>
        <v>20000</v>
      </c>
      <c r="K93" s="4">
        <f>H93/('Escenari Energia Ambient'!B$13*$A93*1000)</f>
        <v>2.0973782771535582E-2</v>
      </c>
      <c r="L93" s="4">
        <f>I93/('Escenari Energia Ambient'!C$13*$A93*1000)</f>
        <v>1.8726591760299626E-2</v>
      </c>
      <c r="M93" s="17">
        <f>J93/('Escenari Energia Ambient'!D$13*$A93*1000)</f>
        <v>0.449438202247191</v>
      </c>
      <c r="N93" s="20">
        <f>IF(B93=0,(MIN(MIN('Escenari Energia Ambient'!B$12*'Escenari Energia Ambient'!B$28,'Escenari Energia Ambient'!B$27)*'Escenari Energia Ambient'!B$29,'Escenari Energia Ambient'!B$14)+B93),MIN(MIN('Escenari Energia Ambient'!B$12*'Escenari Energia Ambient'!B$31,'Escenari Energia Ambient'!B$30)*'Escenari Energia Ambient'!B$32,'Escenari Energia Ambient'!B$14+$A93*'Escenari Energia Ambient'!B$13))</f>
        <v>1200</v>
      </c>
      <c r="O93" s="21">
        <f>IF(C93=0,(MIN(MIN('Escenari Energia Ambient'!C$12*'Escenari Energia Ambient'!C$28,'Escenari Energia Ambient'!C$27)*'Escenari Energia Ambient'!C$29,'Escenari Energia Ambient'!C$14)+C93),MIN(MIN('Escenari Energia Ambient'!C$12*'Escenari Energia Ambient'!C$31,'Escenari Energia Ambient'!C$30)*'Escenari Energia Ambient'!C$32,'Escenari Energia Ambient'!C$14+$A93*'Escenari Energia Ambient'!C$13))</f>
        <v>1000</v>
      </c>
      <c r="P93" s="21">
        <f>IF(D93=0,(MIN(MIN('Escenari Energia Ambient'!D$12*'Escenari Energia Ambient'!D$28,'Escenari Energia Ambient'!D$27)*'Escenari Energia Ambient'!D$29,'Escenari Energia Ambient'!D$14)+D93),MIN(MIN('Escenari Energia Ambient'!D$12*'Escenari Energia Ambient'!D$31,'Escenari Energia Ambient'!D$30)*'Escenari Energia Ambient'!D$32,'Escenari Energia Ambient'!D$14+$A93*'Escenari Energia Ambient'!D$13))</f>
        <v>24000</v>
      </c>
      <c r="Q93" s="4">
        <f>N93/('Escenari Energia Ambient'!B$13*$A93*1000+'Escenari Energia Ambient'!B$14)</f>
        <v>1.6273812316834852E-2</v>
      </c>
      <c r="R93" s="4">
        <f>O93/('Escenari Energia Ambient'!C$13*$A93*1000+'Escenari Energia Ambient'!C$14)</f>
        <v>1.6559553951854752E-2</v>
      </c>
      <c r="S93" s="80">
        <f>P93/('Escenari Energia Ambient'!D$13*$A93*1000+'Escenari Energia Ambient'!D$14)</f>
        <v>0.22966507177033493</v>
      </c>
    </row>
    <row r="94" spans="1:19">
      <c r="A94" s="63">
        <f t="shared" si="2"/>
        <v>45</v>
      </c>
      <c r="B94" s="81">
        <f>IF($A94&lt;1,0,MIN(MIN('Escenari Energia Ambient'!B$12*'Escenari Energia Ambient'!B$18,'Escenari Energia Ambient'!B$17)*'Escenari Energia Ambient'!B$19,$A94*'Escenari Energia Ambient'!B$13*1000))</f>
        <v>560</v>
      </c>
      <c r="C94" s="59">
        <f>IF($A94&lt;0,0,MIN(MIN('Escenari Energia Ambient'!C$12*'Escenari Energia Ambient'!C$18,'Escenari Energia Ambient'!C$17)*'Escenari Energia Ambient'!C$19,$A94*'Escenari Energia Ambient'!C$13*1000))</f>
        <v>1000</v>
      </c>
      <c r="D94" s="59">
        <f>IF($A94&lt;1,0,MIN(MIN('Escenari Energia Ambient'!D$12*'Escenari Energia Ambient'!D$18,'Escenari Energia Ambient'!D$17)*'Escenari Energia Ambient'!D$19,$A94*'Escenari Energia Ambient'!D$13*1000))</f>
        <v>12000</v>
      </c>
      <c r="E94" s="60">
        <f>B94/('Escenari Energia Ambient'!B$13*$A94*1000)</f>
        <v>8.2962962962962964E-3</v>
      </c>
      <c r="F94" s="60">
        <f>C94/('Escenari Energia Ambient'!C$13*$A94*1000)</f>
        <v>1.8518518518518517E-2</v>
      </c>
      <c r="G94" s="61">
        <f>D94/('Escenari Energia Ambient'!D$13*$A94*1000)</f>
        <v>0.26666666666666666</v>
      </c>
      <c r="H94" s="20">
        <f>IF($A94&lt;1,0,MIN(MIN('Escenari Energia Ambient'!B$12*'Escenari Energia Ambient'!B$23,'Escenari Energia Ambient'!B$22)*'Escenari Energia Ambient'!B$24,$A94*'Escenari Energia Ambient'!B$13*1000))</f>
        <v>1400</v>
      </c>
      <c r="I94" s="21">
        <f>IF($A94&lt;0,0,MIN(MIN('Escenari Energia Ambient'!C$12*'Escenari Energia Ambient'!C$23,'Escenari Energia Ambient'!C$22)*'Escenari Energia Ambient'!C$24,$A94*'Escenari Energia Ambient'!C$13*1000))</f>
        <v>1000</v>
      </c>
      <c r="J94" s="21">
        <f>IF($A94&lt;1,0,MIN(MIN('Escenari Energia Ambient'!D$12*'Escenari Energia Ambient'!D$23,'Escenari Energia Ambient'!D$22)*'Escenari Energia Ambient'!D$24,$A94*'Escenari Energia Ambient'!D$13*1000))</f>
        <v>20000</v>
      </c>
      <c r="K94" s="4">
        <f>H94/('Escenari Energia Ambient'!B$13*$A94*1000)</f>
        <v>2.074074074074074E-2</v>
      </c>
      <c r="L94" s="4">
        <f>I94/('Escenari Energia Ambient'!C$13*$A94*1000)</f>
        <v>1.8518518518518517E-2</v>
      </c>
      <c r="M94" s="17">
        <f>J94/('Escenari Energia Ambient'!D$13*$A94*1000)</f>
        <v>0.44444444444444442</v>
      </c>
      <c r="N94" s="20">
        <f>IF(B94=0,(MIN(MIN('Escenari Energia Ambient'!B$12*'Escenari Energia Ambient'!B$28,'Escenari Energia Ambient'!B$27)*'Escenari Energia Ambient'!B$29,'Escenari Energia Ambient'!B$14)+B94),MIN(MIN('Escenari Energia Ambient'!B$12*'Escenari Energia Ambient'!B$31,'Escenari Energia Ambient'!B$30)*'Escenari Energia Ambient'!B$32,'Escenari Energia Ambient'!B$14+$A94*'Escenari Energia Ambient'!B$13))</f>
        <v>1200</v>
      </c>
      <c r="O94" s="21">
        <f>IF(C94=0,(MIN(MIN('Escenari Energia Ambient'!C$12*'Escenari Energia Ambient'!C$28,'Escenari Energia Ambient'!C$27)*'Escenari Energia Ambient'!C$29,'Escenari Energia Ambient'!C$14)+C94),MIN(MIN('Escenari Energia Ambient'!C$12*'Escenari Energia Ambient'!C$31,'Escenari Energia Ambient'!C$30)*'Escenari Energia Ambient'!C$32,'Escenari Energia Ambient'!C$14+$A94*'Escenari Energia Ambient'!C$13))</f>
        <v>1000</v>
      </c>
      <c r="P94" s="21">
        <f>IF(D94=0,(MIN(MIN('Escenari Energia Ambient'!D$12*'Escenari Energia Ambient'!D$28,'Escenari Energia Ambient'!D$27)*'Escenari Energia Ambient'!D$29,'Escenari Energia Ambient'!D$14)+D94),MIN(MIN('Escenari Energia Ambient'!D$12*'Escenari Energia Ambient'!D$31,'Escenari Energia Ambient'!D$30)*'Escenari Energia Ambient'!D$32,'Escenari Energia Ambient'!D$14+$A94*'Escenari Energia Ambient'!D$13))</f>
        <v>24000</v>
      </c>
      <c r="Q94" s="4">
        <f>N94/('Escenari Energia Ambient'!B$13*$A94*1000+'Escenari Energia Ambient'!B$14)</f>
        <v>1.6109955818446167E-2</v>
      </c>
      <c r="R94" s="4">
        <f>O94/('Escenari Energia Ambient'!C$13*$A94*1000+'Escenari Energia Ambient'!C$14)</f>
        <v>1.6396641311993653E-2</v>
      </c>
      <c r="S94" s="80">
        <f>P94/('Escenari Energia Ambient'!D$13*$A94*1000+'Escenari Energia Ambient'!D$14)</f>
        <v>0.22857142857142856</v>
      </c>
    </row>
    <row r="95" spans="1:19">
      <c r="A95" s="63">
        <f t="shared" si="2"/>
        <v>45.5</v>
      </c>
      <c r="B95" s="81">
        <f>IF($A95&lt;1,0,MIN(MIN('Escenari Energia Ambient'!B$12*'Escenari Energia Ambient'!B$18,'Escenari Energia Ambient'!B$17)*'Escenari Energia Ambient'!B$19,$A95*'Escenari Energia Ambient'!B$13*1000))</f>
        <v>560</v>
      </c>
      <c r="C95" s="59">
        <f>IF($A95&lt;0,0,MIN(MIN('Escenari Energia Ambient'!C$12*'Escenari Energia Ambient'!C$18,'Escenari Energia Ambient'!C$17)*'Escenari Energia Ambient'!C$19,$A95*'Escenari Energia Ambient'!C$13*1000))</f>
        <v>1000</v>
      </c>
      <c r="D95" s="59">
        <f>IF($A95&lt;1,0,MIN(MIN('Escenari Energia Ambient'!D$12*'Escenari Energia Ambient'!D$18,'Escenari Energia Ambient'!D$17)*'Escenari Energia Ambient'!D$19,$A95*'Escenari Energia Ambient'!D$13*1000))</f>
        <v>12000</v>
      </c>
      <c r="E95" s="60">
        <f>B95/('Escenari Energia Ambient'!B$13*$A95*1000)</f>
        <v>8.2051282051282051E-3</v>
      </c>
      <c r="F95" s="60">
        <f>C95/('Escenari Energia Ambient'!C$13*$A95*1000)</f>
        <v>1.8315018315018316E-2</v>
      </c>
      <c r="G95" s="61">
        <f>D95/('Escenari Energia Ambient'!D$13*$A95*1000)</f>
        <v>0.26373626373626374</v>
      </c>
      <c r="H95" s="20">
        <f>IF($A95&lt;1,0,MIN(MIN('Escenari Energia Ambient'!B$12*'Escenari Energia Ambient'!B$23,'Escenari Energia Ambient'!B$22)*'Escenari Energia Ambient'!B$24,$A95*'Escenari Energia Ambient'!B$13*1000))</f>
        <v>1400</v>
      </c>
      <c r="I95" s="21">
        <f>IF($A95&lt;0,0,MIN(MIN('Escenari Energia Ambient'!C$12*'Escenari Energia Ambient'!C$23,'Escenari Energia Ambient'!C$22)*'Escenari Energia Ambient'!C$24,$A95*'Escenari Energia Ambient'!C$13*1000))</f>
        <v>1000</v>
      </c>
      <c r="J95" s="21">
        <f>IF($A95&lt;1,0,MIN(MIN('Escenari Energia Ambient'!D$12*'Escenari Energia Ambient'!D$23,'Escenari Energia Ambient'!D$22)*'Escenari Energia Ambient'!D$24,$A95*'Escenari Energia Ambient'!D$13*1000))</f>
        <v>20000</v>
      </c>
      <c r="K95" s="4">
        <f>H95/('Escenari Energia Ambient'!B$13*$A95*1000)</f>
        <v>2.0512820512820513E-2</v>
      </c>
      <c r="L95" s="4">
        <f>I95/('Escenari Energia Ambient'!C$13*$A95*1000)</f>
        <v>1.8315018315018316E-2</v>
      </c>
      <c r="M95" s="17">
        <f>J95/('Escenari Energia Ambient'!D$13*$A95*1000)</f>
        <v>0.43956043956043955</v>
      </c>
      <c r="N95" s="20">
        <f>IF(B95=0,(MIN(MIN('Escenari Energia Ambient'!B$12*'Escenari Energia Ambient'!B$28,'Escenari Energia Ambient'!B$27)*'Escenari Energia Ambient'!B$29,'Escenari Energia Ambient'!B$14)+B95),MIN(MIN('Escenari Energia Ambient'!B$12*'Escenari Energia Ambient'!B$31,'Escenari Energia Ambient'!B$30)*'Escenari Energia Ambient'!B$32,'Escenari Energia Ambient'!B$14+$A95*'Escenari Energia Ambient'!B$13))</f>
        <v>1200</v>
      </c>
      <c r="O95" s="21">
        <f>IF(C95=0,(MIN(MIN('Escenari Energia Ambient'!C$12*'Escenari Energia Ambient'!C$28,'Escenari Energia Ambient'!C$27)*'Escenari Energia Ambient'!C$29,'Escenari Energia Ambient'!C$14)+C95),MIN(MIN('Escenari Energia Ambient'!C$12*'Escenari Energia Ambient'!C$31,'Escenari Energia Ambient'!C$30)*'Escenari Energia Ambient'!C$32,'Escenari Energia Ambient'!C$14+$A95*'Escenari Energia Ambient'!C$13))</f>
        <v>1000</v>
      </c>
      <c r="P95" s="21">
        <f>IF(D95=0,(MIN(MIN('Escenari Energia Ambient'!D$12*'Escenari Energia Ambient'!D$28,'Escenari Energia Ambient'!D$27)*'Escenari Energia Ambient'!D$29,'Escenari Energia Ambient'!D$14)+D95),MIN(MIN('Escenari Energia Ambient'!D$12*'Escenari Energia Ambient'!D$31,'Escenari Energia Ambient'!D$30)*'Escenari Energia Ambient'!D$32,'Escenari Energia Ambient'!D$14+$A95*'Escenari Energia Ambient'!D$13))</f>
        <v>24000</v>
      </c>
      <c r="Q95" s="4">
        <f>N95/('Escenari Energia Ambient'!B$13*$A95*1000+'Escenari Energia Ambient'!B$14)</f>
        <v>1.5949366079154044E-2</v>
      </c>
      <c r="R95" s="4">
        <f>O95/('Escenari Energia Ambient'!C$13*$A95*1000+'Escenari Energia Ambient'!C$14)</f>
        <v>1.6236902908191679E-2</v>
      </c>
      <c r="S95" s="80">
        <f>P95/('Escenari Energia Ambient'!D$13*$A95*1000+'Escenari Energia Ambient'!D$14)</f>
        <v>0.22748815165876776</v>
      </c>
    </row>
    <row r="96" spans="1:19">
      <c r="A96" s="63">
        <f t="shared" si="2"/>
        <v>46</v>
      </c>
      <c r="B96" s="81">
        <f>IF($A96&lt;1,0,MIN(MIN('Escenari Energia Ambient'!B$12*'Escenari Energia Ambient'!B$18,'Escenari Energia Ambient'!B$17)*'Escenari Energia Ambient'!B$19,$A96*'Escenari Energia Ambient'!B$13*1000))</f>
        <v>560</v>
      </c>
      <c r="C96" s="59">
        <f>IF($A96&lt;0,0,MIN(MIN('Escenari Energia Ambient'!C$12*'Escenari Energia Ambient'!C$18,'Escenari Energia Ambient'!C$17)*'Escenari Energia Ambient'!C$19,$A96*'Escenari Energia Ambient'!C$13*1000))</f>
        <v>1000</v>
      </c>
      <c r="D96" s="59">
        <f>IF($A96&lt;1,0,MIN(MIN('Escenari Energia Ambient'!D$12*'Escenari Energia Ambient'!D$18,'Escenari Energia Ambient'!D$17)*'Escenari Energia Ambient'!D$19,$A96*'Escenari Energia Ambient'!D$13*1000))</f>
        <v>12000</v>
      </c>
      <c r="E96" s="60">
        <f>B96/('Escenari Energia Ambient'!B$13*$A96*1000)</f>
        <v>8.1159420289855077E-3</v>
      </c>
      <c r="F96" s="60">
        <f>C96/('Escenari Energia Ambient'!C$13*$A96*1000)</f>
        <v>1.8115942028985508E-2</v>
      </c>
      <c r="G96" s="61">
        <f>D96/('Escenari Energia Ambient'!D$13*$A96*1000)</f>
        <v>0.2608695652173913</v>
      </c>
      <c r="H96" s="20">
        <f>IF($A96&lt;1,0,MIN(MIN('Escenari Energia Ambient'!B$12*'Escenari Energia Ambient'!B$23,'Escenari Energia Ambient'!B$22)*'Escenari Energia Ambient'!B$24,$A96*'Escenari Energia Ambient'!B$13*1000))</f>
        <v>1400</v>
      </c>
      <c r="I96" s="21">
        <f>IF($A96&lt;0,0,MIN(MIN('Escenari Energia Ambient'!C$12*'Escenari Energia Ambient'!C$23,'Escenari Energia Ambient'!C$22)*'Escenari Energia Ambient'!C$24,$A96*'Escenari Energia Ambient'!C$13*1000))</f>
        <v>1000</v>
      </c>
      <c r="J96" s="21">
        <f>IF($A96&lt;1,0,MIN(MIN('Escenari Energia Ambient'!D$12*'Escenari Energia Ambient'!D$23,'Escenari Energia Ambient'!D$22)*'Escenari Energia Ambient'!D$24,$A96*'Escenari Energia Ambient'!D$13*1000))</f>
        <v>20000</v>
      </c>
      <c r="K96" s="4">
        <f>H96/('Escenari Energia Ambient'!B$13*$A96*1000)</f>
        <v>2.0289855072463767E-2</v>
      </c>
      <c r="L96" s="4">
        <f>I96/('Escenari Energia Ambient'!C$13*$A96*1000)</f>
        <v>1.8115942028985508E-2</v>
      </c>
      <c r="M96" s="17">
        <f>J96/('Escenari Energia Ambient'!D$13*$A96*1000)</f>
        <v>0.43478260869565216</v>
      </c>
      <c r="N96" s="20">
        <f>IF(B96=0,(MIN(MIN('Escenari Energia Ambient'!B$12*'Escenari Energia Ambient'!B$28,'Escenari Energia Ambient'!B$27)*'Escenari Energia Ambient'!B$29,'Escenari Energia Ambient'!B$14)+B96),MIN(MIN('Escenari Energia Ambient'!B$12*'Escenari Energia Ambient'!B$31,'Escenari Energia Ambient'!B$30)*'Escenari Energia Ambient'!B$32,'Escenari Energia Ambient'!B$14+$A96*'Escenari Energia Ambient'!B$13))</f>
        <v>1200</v>
      </c>
      <c r="O96" s="21">
        <f>IF(C96=0,(MIN(MIN('Escenari Energia Ambient'!C$12*'Escenari Energia Ambient'!C$28,'Escenari Energia Ambient'!C$27)*'Escenari Energia Ambient'!C$29,'Escenari Energia Ambient'!C$14)+C96),MIN(MIN('Escenari Energia Ambient'!C$12*'Escenari Energia Ambient'!C$31,'Escenari Energia Ambient'!C$30)*'Escenari Energia Ambient'!C$32,'Escenari Energia Ambient'!C$14+$A96*'Escenari Energia Ambient'!C$13))</f>
        <v>1000</v>
      </c>
      <c r="P96" s="21">
        <f>IF(D96=0,(MIN(MIN('Escenari Energia Ambient'!D$12*'Escenari Energia Ambient'!D$28,'Escenari Energia Ambient'!D$27)*'Escenari Energia Ambient'!D$29,'Escenari Energia Ambient'!D$14)+D96),MIN(MIN('Escenari Energia Ambient'!D$12*'Escenari Energia Ambient'!D$31,'Escenari Energia Ambient'!D$30)*'Escenari Energia Ambient'!D$32,'Escenari Energia Ambient'!D$14+$A96*'Escenari Energia Ambient'!D$13))</f>
        <v>24000</v>
      </c>
      <c r="Q96" s="4">
        <f>N96/('Escenari Energia Ambient'!B$13*$A96*1000+'Escenari Energia Ambient'!B$14)</f>
        <v>1.5791946370550123E-2</v>
      </c>
      <c r="R96" s="4">
        <f>O96/('Escenari Energia Ambient'!C$13*$A96*1000+'Escenari Energia Ambient'!C$14)</f>
        <v>1.6080246863949859E-2</v>
      </c>
      <c r="S96" s="80">
        <f>P96/('Escenari Energia Ambient'!D$13*$A96*1000+'Escenari Energia Ambient'!D$14)</f>
        <v>0.22641509433962265</v>
      </c>
    </row>
    <row r="97" spans="1:19">
      <c r="A97" s="63">
        <f t="shared" si="2"/>
        <v>46.5</v>
      </c>
      <c r="B97" s="81">
        <f>IF($A97&lt;1,0,MIN(MIN('Escenari Energia Ambient'!B$12*'Escenari Energia Ambient'!B$18,'Escenari Energia Ambient'!B$17)*'Escenari Energia Ambient'!B$19,$A97*'Escenari Energia Ambient'!B$13*1000))</f>
        <v>560</v>
      </c>
      <c r="C97" s="59">
        <f>IF($A97&lt;0,0,MIN(MIN('Escenari Energia Ambient'!C$12*'Escenari Energia Ambient'!C$18,'Escenari Energia Ambient'!C$17)*'Escenari Energia Ambient'!C$19,$A97*'Escenari Energia Ambient'!C$13*1000))</f>
        <v>1000</v>
      </c>
      <c r="D97" s="59">
        <f>IF($A97&lt;1,0,MIN(MIN('Escenari Energia Ambient'!D$12*'Escenari Energia Ambient'!D$18,'Escenari Energia Ambient'!D$17)*'Escenari Energia Ambient'!D$19,$A97*'Escenari Energia Ambient'!D$13*1000))</f>
        <v>12000</v>
      </c>
      <c r="E97" s="60">
        <f>B97/('Escenari Energia Ambient'!B$13*$A97*1000)</f>
        <v>8.028673835125448E-3</v>
      </c>
      <c r="F97" s="60">
        <f>C97/('Escenari Energia Ambient'!C$13*$A97*1000)</f>
        <v>1.7921146953405017E-2</v>
      </c>
      <c r="G97" s="61">
        <f>D97/('Escenari Energia Ambient'!D$13*$A97*1000)</f>
        <v>0.25806451612903225</v>
      </c>
      <c r="H97" s="20">
        <f>IF($A97&lt;1,0,MIN(MIN('Escenari Energia Ambient'!B$12*'Escenari Energia Ambient'!B$23,'Escenari Energia Ambient'!B$22)*'Escenari Energia Ambient'!B$24,$A97*'Escenari Energia Ambient'!B$13*1000))</f>
        <v>1400</v>
      </c>
      <c r="I97" s="21">
        <f>IF($A97&lt;0,0,MIN(MIN('Escenari Energia Ambient'!C$12*'Escenari Energia Ambient'!C$23,'Escenari Energia Ambient'!C$22)*'Escenari Energia Ambient'!C$24,$A97*'Escenari Energia Ambient'!C$13*1000))</f>
        <v>1000</v>
      </c>
      <c r="J97" s="21">
        <f>IF($A97&lt;1,0,MIN(MIN('Escenari Energia Ambient'!D$12*'Escenari Energia Ambient'!D$23,'Escenari Energia Ambient'!D$22)*'Escenari Energia Ambient'!D$24,$A97*'Escenari Energia Ambient'!D$13*1000))</f>
        <v>20000</v>
      </c>
      <c r="K97" s="4">
        <f>H97/('Escenari Energia Ambient'!B$13*$A97*1000)</f>
        <v>2.007168458781362E-2</v>
      </c>
      <c r="L97" s="4">
        <f>I97/('Escenari Energia Ambient'!C$13*$A97*1000)</f>
        <v>1.7921146953405017E-2</v>
      </c>
      <c r="M97" s="17">
        <f>J97/('Escenari Energia Ambient'!D$13*$A97*1000)</f>
        <v>0.43010752688172044</v>
      </c>
      <c r="N97" s="20">
        <f>IF(B97=0,(MIN(MIN('Escenari Energia Ambient'!B$12*'Escenari Energia Ambient'!B$28,'Escenari Energia Ambient'!B$27)*'Escenari Energia Ambient'!B$29,'Escenari Energia Ambient'!B$14)+B97),MIN(MIN('Escenari Energia Ambient'!B$12*'Escenari Energia Ambient'!B$31,'Escenari Energia Ambient'!B$30)*'Escenari Energia Ambient'!B$32,'Escenari Energia Ambient'!B$14+$A97*'Escenari Energia Ambient'!B$13))</f>
        <v>1200</v>
      </c>
      <c r="O97" s="21">
        <f>IF(C97=0,(MIN(MIN('Escenari Energia Ambient'!C$12*'Escenari Energia Ambient'!C$28,'Escenari Energia Ambient'!C$27)*'Escenari Energia Ambient'!C$29,'Escenari Energia Ambient'!C$14)+C97),MIN(MIN('Escenari Energia Ambient'!C$12*'Escenari Energia Ambient'!C$31,'Escenari Energia Ambient'!C$30)*'Escenari Energia Ambient'!C$32,'Escenari Energia Ambient'!C$14+$A97*'Escenari Energia Ambient'!C$13))</f>
        <v>1000</v>
      </c>
      <c r="P97" s="21">
        <f>IF(D97=0,(MIN(MIN('Escenari Energia Ambient'!D$12*'Escenari Energia Ambient'!D$28,'Escenari Energia Ambient'!D$27)*'Escenari Energia Ambient'!D$29,'Escenari Energia Ambient'!D$14)+D97),MIN(MIN('Escenari Energia Ambient'!D$12*'Escenari Energia Ambient'!D$31,'Escenari Energia Ambient'!D$30)*'Escenari Energia Ambient'!D$32,'Escenari Energia Ambient'!D$14+$A97*'Escenari Energia Ambient'!D$13))</f>
        <v>24000</v>
      </c>
      <c r="Q97" s="4">
        <f>N97/('Escenari Energia Ambient'!B$13*$A97*1000+'Escenari Energia Ambient'!B$14)</f>
        <v>1.5637603745727348E-2</v>
      </c>
      <c r="R97" s="4">
        <f>O97/('Escenari Energia Ambient'!C$13*$A97*1000+'Escenari Energia Ambient'!C$14)</f>
        <v>1.5926584814638444E-2</v>
      </c>
      <c r="S97" s="80">
        <f>P97/('Escenari Energia Ambient'!D$13*$A97*1000+'Escenari Energia Ambient'!D$14)</f>
        <v>0.22535211267605634</v>
      </c>
    </row>
    <row r="98" spans="1:19">
      <c r="A98" s="63">
        <f t="shared" si="2"/>
        <v>47</v>
      </c>
      <c r="B98" s="81">
        <f>IF($A98&lt;1,0,MIN(MIN('Escenari Energia Ambient'!B$12*'Escenari Energia Ambient'!B$18,'Escenari Energia Ambient'!B$17)*'Escenari Energia Ambient'!B$19,$A98*'Escenari Energia Ambient'!B$13*1000))</f>
        <v>560</v>
      </c>
      <c r="C98" s="59">
        <f>IF($A98&lt;0,0,MIN(MIN('Escenari Energia Ambient'!C$12*'Escenari Energia Ambient'!C$18,'Escenari Energia Ambient'!C$17)*'Escenari Energia Ambient'!C$19,$A98*'Escenari Energia Ambient'!C$13*1000))</f>
        <v>1000</v>
      </c>
      <c r="D98" s="59">
        <f>IF($A98&lt;1,0,MIN(MIN('Escenari Energia Ambient'!D$12*'Escenari Energia Ambient'!D$18,'Escenari Energia Ambient'!D$17)*'Escenari Energia Ambient'!D$19,$A98*'Escenari Energia Ambient'!D$13*1000))</f>
        <v>12000</v>
      </c>
      <c r="E98" s="60">
        <f>B98/('Escenari Energia Ambient'!B$13*$A98*1000)</f>
        <v>7.9432624113475181E-3</v>
      </c>
      <c r="F98" s="60">
        <f>C98/('Escenari Energia Ambient'!C$13*$A98*1000)</f>
        <v>1.7730496453900711E-2</v>
      </c>
      <c r="G98" s="61">
        <f>D98/('Escenari Energia Ambient'!D$13*$A98*1000)</f>
        <v>0.25531914893617019</v>
      </c>
      <c r="H98" s="20">
        <f>IF($A98&lt;1,0,MIN(MIN('Escenari Energia Ambient'!B$12*'Escenari Energia Ambient'!B$23,'Escenari Energia Ambient'!B$22)*'Escenari Energia Ambient'!B$24,$A98*'Escenari Energia Ambient'!B$13*1000))</f>
        <v>1400</v>
      </c>
      <c r="I98" s="21">
        <f>IF($A98&lt;0,0,MIN(MIN('Escenari Energia Ambient'!C$12*'Escenari Energia Ambient'!C$23,'Escenari Energia Ambient'!C$22)*'Escenari Energia Ambient'!C$24,$A98*'Escenari Energia Ambient'!C$13*1000))</f>
        <v>1000</v>
      </c>
      <c r="J98" s="21">
        <f>IF($A98&lt;1,0,MIN(MIN('Escenari Energia Ambient'!D$12*'Escenari Energia Ambient'!D$23,'Escenari Energia Ambient'!D$22)*'Escenari Energia Ambient'!D$24,$A98*'Escenari Energia Ambient'!D$13*1000))</f>
        <v>20000</v>
      </c>
      <c r="K98" s="4">
        <f>H98/('Escenari Energia Ambient'!B$13*$A98*1000)</f>
        <v>1.9858156028368795E-2</v>
      </c>
      <c r="L98" s="4">
        <f>I98/('Escenari Energia Ambient'!C$13*$A98*1000)</f>
        <v>1.7730496453900711E-2</v>
      </c>
      <c r="M98" s="17">
        <f>J98/('Escenari Energia Ambient'!D$13*$A98*1000)</f>
        <v>0.42553191489361702</v>
      </c>
      <c r="N98" s="20">
        <f>IF(B98=0,(MIN(MIN('Escenari Energia Ambient'!B$12*'Escenari Energia Ambient'!B$28,'Escenari Energia Ambient'!B$27)*'Escenari Energia Ambient'!B$29,'Escenari Energia Ambient'!B$14)+B98),MIN(MIN('Escenari Energia Ambient'!B$12*'Escenari Energia Ambient'!B$31,'Escenari Energia Ambient'!B$30)*'Escenari Energia Ambient'!B$32,'Escenari Energia Ambient'!B$14+$A98*'Escenari Energia Ambient'!B$13))</f>
        <v>1200</v>
      </c>
      <c r="O98" s="21">
        <f>IF(C98=0,(MIN(MIN('Escenari Energia Ambient'!C$12*'Escenari Energia Ambient'!C$28,'Escenari Energia Ambient'!C$27)*'Escenari Energia Ambient'!C$29,'Escenari Energia Ambient'!C$14)+C98),MIN(MIN('Escenari Energia Ambient'!C$12*'Escenari Energia Ambient'!C$31,'Escenari Energia Ambient'!C$30)*'Escenari Energia Ambient'!C$32,'Escenari Energia Ambient'!C$14+$A98*'Escenari Energia Ambient'!C$13))</f>
        <v>1000</v>
      </c>
      <c r="P98" s="21">
        <f>IF(D98=0,(MIN(MIN('Escenari Energia Ambient'!D$12*'Escenari Energia Ambient'!D$28,'Escenari Energia Ambient'!D$27)*'Escenari Energia Ambient'!D$29,'Escenari Energia Ambient'!D$14)+D98),MIN(MIN('Escenari Energia Ambient'!D$12*'Escenari Energia Ambient'!D$31,'Escenari Energia Ambient'!D$30)*'Escenari Energia Ambient'!D$32,'Escenari Energia Ambient'!D$14+$A98*'Escenari Energia Ambient'!D$13))</f>
        <v>24000</v>
      </c>
      <c r="Q98" s="4">
        <f>N98/('Escenari Energia Ambient'!B$13*$A98*1000+'Escenari Energia Ambient'!B$14)</f>
        <v>1.5486248856275996E-2</v>
      </c>
      <c r="R98" s="4">
        <f>O98/('Escenari Energia Ambient'!C$13*$A98*1000+'Escenari Energia Ambient'!C$14)</f>
        <v>1.5775831741288982E-2</v>
      </c>
      <c r="S98" s="80">
        <f>P98/('Escenari Energia Ambient'!D$13*$A98*1000+'Escenari Energia Ambient'!D$14)</f>
        <v>0.22429906542056074</v>
      </c>
    </row>
    <row r="99" spans="1:19">
      <c r="A99" s="63">
        <f t="shared" si="2"/>
        <v>47.5</v>
      </c>
      <c r="B99" s="81">
        <f>IF($A99&lt;1,0,MIN(MIN('Escenari Energia Ambient'!B$12*'Escenari Energia Ambient'!B$18,'Escenari Energia Ambient'!B$17)*'Escenari Energia Ambient'!B$19,$A99*'Escenari Energia Ambient'!B$13*1000))</f>
        <v>560</v>
      </c>
      <c r="C99" s="59">
        <f>IF($A99&lt;0,0,MIN(MIN('Escenari Energia Ambient'!C$12*'Escenari Energia Ambient'!C$18,'Escenari Energia Ambient'!C$17)*'Escenari Energia Ambient'!C$19,$A99*'Escenari Energia Ambient'!C$13*1000))</f>
        <v>1000</v>
      </c>
      <c r="D99" s="59">
        <f>IF($A99&lt;1,0,MIN(MIN('Escenari Energia Ambient'!D$12*'Escenari Energia Ambient'!D$18,'Escenari Energia Ambient'!D$17)*'Escenari Energia Ambient'!D$19,$A99*'Escenari Energia Ambient'!D$13*1000))</f>
        <v>12000</v>
      </c>
      <c r="E99" s="60">
        <f>B99/('Escenari Energia Ambient'!B$13*$A99*1000)</f>
        <v>7.8596491228070178E-3</v>
      </c>
      <c r="F99" s="60">
        <f>C99/('Escenari Energia Ambient'!C$13*$A99*1000)</f>
        <v>1.7543859649122806E-2</v>
      </c>
      <c r="G99" s="61">
        <f>D99/('Escenari Energia Ambient'!D$13*$A99*1000)</f>
        <v>0.25263157894736843</v>
      </c>
      <c r="H99" s="20">
        <f>IF($A99&lt;1,0,MIN(MIN('Escenari Energia Ambient'!B$12*'Escenari Energia Ambient'!B$23,'Escenari Energia Ambient'!B$22)*'Escenari Energia Ambient'!B$24,$A99*'Escenari Energia Ambient'!B$13*1000))</f>
        <v>1400</v>
      </c>
      <c r="I99" s="21">
        <f>IF($A99&lt;0,0,MIN(MIN('Escenari Energia Ambient'!C$12*'Escenari Energia Ambient'!C$23,'Escenari Energia Ambient'!C$22)*'Escenari Energia Ambient'!C$24,$A99*'Escenari Energia Ambient'!C$13*1000))</f>
        <v>1000</v>
      </c>
      <c r="J99" s="21">
        <f>IF($A99&lt;1,0,MIN(MIN('Escenari Energia Ambient'!D$12*'Escenari Energia Ambient'!D$23,'Escenari Energia Ambient'!D$22)*'Escenari Energia Ambient'!D$24,$A99*'Escenari Energia Ambient'!D$13*1000))</f>
        <v>20000</v>
      </c>
      <c r="K99" s="4">
        <f>H99/('Escenari Energia Ambient'!B$13*$A99*1000)</f>
        <v>1.9649122807017545E-2</v>
      </c>
      <c r="L99" s="4">
        <f>I99/('Escenari Energia Ambient'!C$13*$A99*1000)</f>
        <v>1.7543859649122806E-2</v>
      </c>
      <c r="M99" s="17">
        <f>J99/('Escenari Energia Ambient'!D$13*$A99*1000)</f>
        <v>0.42105263157894735</v>
      </c>
      <c r="N99" s="20">
        <f>IF(B99=0,(MIN(MIN('Escenari Energia Ambient'!B$12*'Escenari Energia Ambient'!B$28,'Escenari Energia Ambient'!B$27)*'Escenari Energia Ambient'!B$29,'Escenari Energia Ambient'!B$14)+B99),MIN(MIN('Escenari Energia Ambient'!B$12*'Escenari Energia Ambient'!B$31,'Escenari Energia Ambient'!B$30)*'Escenari Energia Ambient'!B$32,'Escenari Energia Ambient'!B$14+$A99*'Escenari Energia Ambient'!B$13))</f>
        <v>1200</v>
      </c>
      <c r="O99" s="21">
        <f>IF(C99=0,(MIN(MIN('Escenari Energia Ambient'!C$12*'Escenari Energia Ambient'!C$28,'Escenari Energia Ambient'!C$27)*'Escenari Energia Ambient'!C$29,'Escenari Energia Ambient'!C$14)+C99),MIN(MIN('Escenari Energia Ambient'!C$12*'Escenari Energia Ambient'!C$31,'Escenari Energia Ambient'!C$30)*'Escenari Energia Ambient'!C$32,'Escenari Energia Ambient'!C$14+$A99*'Escenari Energia Ambient'!C$13))</f>
        <v>1000</v>
      </c>
      <c r="P99" s="21">
        <f>IF(D99=0,(MIN(MIN('Escenari Energia Ambient'!D$12*'Escenari Energia Ambient'!D$28,'Escenari Energia Ambient'!D$27)*'Escenari Energia Ambient'!D$29,'Escenari Energia Ambient'!D$14)+D99),MIN(MIN('Escenari Energia Ambient'!D$12*'Escenari Energia Ambient'!D$31,'Escenari Energia Ambient'!D$30)*'Escenari Energia Ambient'!D$32,'Escenari Energia Ambient'!D$14+$A99*'Escenari Energia Ambient'!D$13))</f>
        <v>24000</v>
      </c>
      <c r="Q99" s="4">
        <f>N99/('Escenari Energia Ambient'!B$13*$A99*1000+'Escenari Energia Ambient'!B$14)</f>
        <v>1.5337795779805491E-2</v>
      </c>
      <c r="R99" s="4">
        <f>O99/('Escenari Energia Ambient'!C$13*$A99*1000+'Escenari Energia Ambient'!C$14)</f>
        <v>1.5627905813737242E-2</v>
      </c>
      <c r="S99" s="80">
        <f>P99/('Escenari Energia Ambient'!D$13*$A99*1000+'Escenari Energia Ambient'!D$14)</f>
        <v>0.22325581395348837</v>
      </c>
    </row>
    <row r="100" spans="1:19">
      <c r="A100" s="63">
        <f t="shared" si="2"/>
        <v>48</v>
      </c>
      <c r="B100" s="81">
        <f>IF($A100&lt;1,0,MIN(MIN('Escenari Energia Ambient'!B$12*'Escenari Energia Ambient'!B$18,'Escenari Energia Ambient'!B$17)*'Escenari Energia Ambient'!B$19,$A100*'Escenari Energia Ambient'!B$13*1000))</f>
        <v>560</v>
      </c>
      <c r="C100" s="59">
        <f>IF($A100&lt;0,0,MIN(MIN('Escenari Energia Ambient'!C$12*'Escenari Energia Ambient'!C$18,'Escenari Energia Ambient'!C$17)*'Escenari Energia Ambient'!C$19,$A100*'Escenari Energia Ambient'!C$13*1000))</f>
        <v>1000</v>
      </c>
      <c r="D100" s="59">
        <f>IF($A100&lt;1,0,MIN(MIN('Escenari Energia Ambient'!D$12*'Escenari Energia Ambient'!D$18,'Escenari Energia Ambient'!D$17)*'Escenari Energia Ambient'!D$19,$A100*'Escenari Energia Ambient'!D$13*1000))</f>
        <v>12000</v>
      </c>
      <c r="E100" s="60">
        <f>B100/('Escenari Energia Ambient'!B$13*$A100*1000)</f>
        <v>7.7777777777777776E-3</v>
      </c>
      <c r="F100" s="60">
        <f>C100/('Escenari Energia Ambient'!C$13*$A100*1000)</f>
        <v>1.7361111111111112E-2</v>
      </c>
      <c r="G100" s="61">
        <f>D100/('Escenari Energia Ambient'!D$13*$A100*1000)</f>
        <v>0.25</v>
      </c>
      <c r="H100" s="20">
        <f>IF($A100&lt;1,0,MIN(MIN('Escenari Energia Ambient'!B$12*'Escenari Energia Ambient'!B$23,'Escenari Energia Ambient'!B$22)*'Escenari Energia Ambient'!B$24,$A100*'Escenari Energia Ambient'!B$13*1000))</f>
        <v>1400</v>
      </c>
      <c r="I100" s="21">
        <f>IF($A100&lt;0,0,MIN(MIN('Escenari Energia Ambient'!C$12*'Escenari Energia Ambient'!C$23,'Escenari Energia Ambient'!C$22)*'Escenari Energia Ambient'!C$24,$A100*'Escenari Energia Ambient'!C$13*1000))</f>
        <v>1000</v>
      </c>
      <c r="J100" s="21">
        <f>IF($A100&lt;1,0,MIN(MIN('Escenari Energia Ambient'!D$12*'Escenari Energia Ambient'!D$23,'Escenari Energia Ambient'!D$22)*'Escenari Energia Ambient'!D$24,$A100*'Escenari Energia Ambient'!D$13*1000))</f>
        <v>20000</v>
      </c>
      <c r="K100" s="4">
        <f>H100/('Escenari Energia Ambient'!B$13*$A100*1000)</f>
        <v>1.9444444444444445E-2</v>
      </c>
      <c r="L100" s="4">
        <f>I100/('Escenari Energia Ambient'!C$13*$A100*1000)</f>
        <v>1.7361111111111112E-2</v>
      </c>
      <c r="M100" s="17">
        <f>J100/('Escenari Energia Ambient'!D$13*$A100*1000)</f>
        <v>0.41666666666666669</v>
      </c>
      <c r="N100" s="20">
        <f>IF(B100=0,(MIN(MIN('Escenari Energia Ambient'!B$12*'Escenari Energia Ambient'!B$28,'Escenari Energia Ambient'!B$27)*'Escenari Energia Ambient'!B$29,'Escenari Energia Ambient'!B$14)+B100),MIN(MIN('Escenari Energia Ambient'!B$12*'Escenari Energia Ambient'!B$31,'Escenari Energia Ambient'!B$30)*'Escenari Energia Ambient'!B$32,'Escenari Energia Ambient'!B$14+$A100*'Escenari Energia Ambient'!B$13))</f>
        <v>1200</v>
      </c>
      <c r="O100" s="21">
        <f>IF(C100=0,(MIN(MIN('Escenari Energia Ambient'!C$12*'Escenari Energia Ambient'!C$28,'Escenari Energia Ambient'!C$27)*'Escenari Energia Ambient'!C$29,'Escenari Energia Ambient'!C$14)+C100),MIN(MIN('Escenari Energia Ambient'!C$12*'Escenari Energia Ambient'!C$31,'Escenari Energia Ambient'!C$30)*'Escenari Energia Ambient'!C$32,'Escenari Energia Ambient'!C$14+$A100*'Escenari Energia Ambient'!C$13))</f>
        <v>1000</v>
      </c>
      <c r="P100" s="21">
        <f>IF(D100=0,(MIN(MIN('Escenari Energia Ambient'!D$12*'Escenari Energia Ambient'!D$28,'Escenari Energia Ambient'!D$27)*'Escenari Energia Ambient'!D$29,'Escenari Energia Ambient'!D$14)+D100),MIN(MIN('Escenari Energia Ambient'!D$12*'Escenari Energia Ambient'!D$31,'Escenari Energia Ambient'!D$30)*'Escenari Energia Ambient'!D$32,'Escenari Energia Ambient'!D$14+$A100*'Escenari Energia Ambient'!D$13))</f>
        <v>24000</v>
      </c>
      <c r="Q100" s="4">
        <f>N100/('Escenari Energia Ambient'!B$13*$A100*1000+'Escenari Energia Ambient'!B$14)</f>
        <v>1.5192161857292427E-2</v>
      </c>
      <c r="R100" s="4">
        <f>O100/('Escenari Energia Ambient'!C$13*$A100*1000+'Escenari Energia Ambient'!C$14)</f>
        <v>1.5482728242509071E-2</v>
      </c>
      <c r="S100" s="80">
        <f>P100/('Escenari Energia Ambient'!D$13*$A100*1000+'Escenari Energia Ambient'!D$14)</f>
        <v>0.22222222222222221</v>
      </c>
    </row>
    <row r="101" spans="1:19">
      <c r="A101" s="63">
        <f t="shared" si="2"/>
        <v>48.5</v>
      </c>
      <c r="B101" s="81">
        <f>IF($A101&lt;1,0,MIN(MIN('Escenari Energia Ambient'!B$12*'Escenari Energia Ambient'!B$18,'Escenari Energia Ambient'!B$17)*'Escenari Energia Ambient'!B$19,$A101*'Escenari Energia Ambient'!B$13*1000))</f>
        <v>560</v>
      </c>
      <c r="C101" s="59">
        <f>IF($A101&lt;0,0,MIN(MIN('Escenari Energia Ambient'!C$12*'Escenari Energia Ambient'!C$18,'Escenari Energia Ambient'!C$17)*'Escenari Energia Ambient'!C$19,$A101*'Escenari Energia Ambient'!C$13*1000))</f>
        <v>1000</v>
      </c>
      <c r="D101" s="59">
        <f>IF($A101&lt;1,0,MIN(MIN('Escenari Energia Ambient'!D$12*'Escenari Energia Ambient'!D$18,'Escenari Energia Ambient'!D$17)*'Escenari Energia Ambient'!D$19,$A101*'Escenari Energia Ambient'!D$13*1000))</f>
        <v>12000</v>
      </c>
      <c r="E101" s="60">
        <f>B101/('Escenari Energia Ambient'!B$13*$A101*1000)</f>
        <v>7.6975945017182133E-3</v>
      </c>
      <c r="F101" s="60">
        <f>C101/('Escenari Energia Ambient'!C$13*$A101*1000)</f>
        <v>1.7182130584192441E-2</v>
      </c>
      <c r="G101" s="61">
        <f>D101/('Escenari Energia Ambient'!D$13*$A101*1000)</f>
        <v>0.24742268041237114</v>
      </c>
      <c r="H101" s="20">
        <f>IF($A101&lt;1,0,MIN(MIN('Escenari Energia Ambient'!B$12*'Escenari Energia Ambient'!B$23,'Escenari Energia Ambient'!B$22)*'Escenari Energia Ambient'!B$24,$A101*'Escenari Energia Ambient'!B$13*1000))</f>
        <v>1400</v>
      </c>
      <c r="I101" s="21">
        <f>IF($A101&lt;0,0,MIN(MIN('Escenari Energia Ambient'!C$12*'Escenari Energia Ambient'!C$23,'Escenari Energia Ambient'!C$22)*'Escenari Energia Ambient'!C$24,$A101*'Escenari Energia Ambient'!C$13*1000))</f>
        <v>1000</v>
      </c>
      <c r="J101" s="21">
        <f>IF($A101&lt;1,0,MIN(MIN('Escenari Energia Ambient'!D$12*'Escenari Energia Ambient'!D$23,'Escenari Energia Ambient'!D$22)*'Escenari Energia Ambient'!D$24,$A101*'Escenari Energia Ambient'!D$13*1000))</f>
        <v>20000</v>
      </c>
      <c r="K101" s="4">
        <f>H101/('Escenari Energia Ambient'!B$13*$A101*1000)</f>
        <v>1.9243986254295534E-2</v>
      </c>
      <c r="L101" s="4">
        <f>I101/('Escenari Energia Ambient'!C$13*$A101*1000)</f>
        <v>1.7182130584192441E-2</v>
      </c>
      <c r="M101" s="17">
        <f>J101/('Escenari Energia Ambient'!D$13*$A101*1000)</f>
        <v>0.41237113402061853</v>
      </c>
      <c r="N101" s="20">
        <f>IF(B101=0,(MIN(MIN('Escenari Energia Ambient'!B$12*'Escenari Energia Ambient'!B$28,'Escenari Energia Ambient'!B$27)*'Escenari Energia Ambient'!B$29,'Escenari Energia Ambient'!B$14)+B101),MIN(MIN('Escenari Energia Ambient'!B$12*'Escenari Energia Ambient'!B$31,'Escenari Energia Ambient'!B$30)*'Escenari Energia Ambient'!B$32,'Escenari Energia Ambient'!B$14+$A101*'Escenari Energia Ambient'!B$13))</f>
        <v>1200</v>
      </c>
      <c r="O101" s="21">
        <f>IF(C101=0,(MIN(MIN('Escenari Energia Ambient'!C$12*'Escenari Energia Ambient'!C$28,'Escenari Energia Ambient'!C$27)*'Escenari Energia Ambient'!C$29,'Escenari Energia Ambient'!C$14)+C101),MIN(MIN('Escenari Energia Ambient'!C$12*'Escenari Energia Ambient'!C$31,'Escenari Energia Ambient'!C$30)*'Escenari Energia Ambient'!C$32,'Escenari Energia Ambient'!C$14+$A101*'Escenari Energia Ambient'!C$13))</f>
        <v>1000</v>
      </c>
      <c r="P101" s="21">
        <f>IF(D101=0,(MIN(MIN('Escenari Energia Ambient'!D$12*'Escenari Energia Ambient'!D$28,'Escenari Energia Ambient'!D$27)*'Escenari Energia Ambient'!D$29,'Escenari Energia Ambient'!D$14)+D101),MIN(MIN('Escenari Energia Ambient'!D$12*'Escenari Energia Ambient'!D$31,'Escenari Energia Ambient'!D$30)*'Escenari Energia Ambient'!D$32,'Escenari Energia Ambient'!D$14+$A101*'Escenari Energia Ambient'!D$13))</f>
        <v>24000</v>
      </c>
      <c r="Q101" s="4">
        <f>N101/('Escenari Energia Ambient'!B$13*$A101*1000+'Escenari Energia Ambient'!B$14)</f>
        <v>1.5049267539607791E-2</v>
      </c>
      <c r="R101" s="4">
        <f>O101/('Escenari Energia Ambient'!C$13*$A101*1000+'Escenari Energia Ambient'!C$14)</f>
        <v>1.534022313888578E-2</v>
      </c>
      <c r="S101" s="80">
        <f>P101/('Escenari Energia Ambient'!D$13*$A101*1000+'Escenari Energia Ambient'!D$14)</f>
        <v>0.22119815668202766</v>
      </c>
    </row>
    <row r="102" spans="1:19">
      <c r="A102" s="63">
        <f t="shared" si="2"/>
        <v>49</v>
      </c>
      <c r="B102" s="81">
        <f>IF($A102&lt;1,0,MIN(MIN('Escenari Energia Ambient'!B$12*'Escenari Energia Ambient'!B$18,'Escenari Energia Ambient'!B$17)*'Escenari Energia Ambient'!B$19,$A102*'Escenari Energia Ambient'!B$13*1000))</f>
        <v>560</v>
      </c>
      <c r="C102" s="59">
        <f>IF($A102&lt;0,0,MIN(MIN('Escenari Energia Ambient'!C$12*'Escenari Energia Ambient'!C$18,'Escenari Energia Ambient'!C$17)*'Escenari Energia Ambient'!C$19,$A102*'Escenari Energia Ambient'!C$13*1000))</f>
        <v>1000</v>
      </c>
      <c r="D102" s="59">
        <f>IF($A102&lt;1,0,MIN(MIN('Escenari Energia Ambient'!D$12*'Escenari Energia Ambient'!D$18,'Escenari Energia Ambient'!D$17)*'Escenari Energia Ambient'!D$19,$A102*'Escenari Energia Ambient'!D$13*1000))</f>
        <v>12000</v>
      </c>
      <c r="E102" s="60">
        <f>B102/('Escenari Energia Ambient'!B$13*$A102*1000)</f>
        <v>7.619047619047619E-3</v>
      </c>
      <c r="F102" s="60">
        <f>C102/('Escenari Energia Ambient'!C$13*$A102*1000)</f>
        <v>1.7006802721088437E-2</v>
      </c>
      <c r="G102" s="61">
        <f>D102/('Escenari Energia Ambient'!D$13*$A102*1000)</f>
        <v>0.24489795918367346</v>
      </c>
      <c r="H102" s="20">
        <f>IF($A102&lt;1,0,MIN(MIN('Escenari Energia Ambient'!B$12*'Escenari Energia Ambient'!B$23,'Escenari Energia Ambient'!B$22)*'Escenari Energia Ambient'!B$24,$A102*'Escenari Energia Ambient'!B$13*1000))</f>
        <v>1400</v>
      </c>
      <c r="I102" s="21">
        <f>IF($A102&lt;0,0,MIN(MIN('Escenari Energia Ambient'!C$12*'Escenari Energia Ambient'!C$23,'Escenari Energia Ambient'!C$22)*'Escenari Energia Ambient'!C$24,$A102*'Escenari Energia Ambient'!C$13*1000))</f>
        <v>1000</v>
      </c>
      <c r="J102" s="21">
        <f>IF($A102&lt;1,0,MIN(MIN('Escenari Energia Ambient'!D$12*'Escenari Energia Ambient'!D$23,'Escenari Energia Ambient'!D$22)*'Escenari Energia Ambient'!D$24,$A102*'Escenari Energia Ambient'!D$13*1000))</f>
        <v>20000</v>
      </c>
      <c r="K102" s="4">
        <f>H102/('Escenari Energia Ambient'!B$13*$A102*1000)</f>
        <v>1.9047619047619049E-2</v>
      </c>
      <c r="L102" s="4">
        <f>I102/('Escenari Energia Ambient'!C$13*$A102*1000)</f>
        <v>1.7006802721088437E-2</v>
      </c>
      <c r="M102" s="17">
        <f>J102/('Escenari Energia Ambient'!D$13*$A102*1000)</f>
        <v>0.40816326530612246</v>
      </c>
      <c r="N102" s="20">
        <f>IF(B102=0,(MIN(MIN('Escenari Energia Ambient'!B$12*'Escenari Energia Ambient'!B$28,'Escenari Energia Ambient'!B$27)*'Escenari Energia Ambient'!B$29,'Escenari Energia Ambient'!B$14)+B102),MIN(MIN('Escenari Energia Ambient'!B$12*'Escenari Energia Ambient'!B$31,'Escenari Energia Ambient'!B$30)*'Escenari Energia Ambient'!B$32,'Escenari Energia Ambient'!B$14+$A102*'Escenari Energia Ambient'!B$13))</f>
        <v>1200</v>
      </c>
      <c r="O102" s="21">
        <f>IF(C102=0,(MIN(MIN('Escenari Energia Ambient'!C$12*'Escenari Energia Ambient'!C$28,'Escenari Energia Ambient'!C$27)*'Escenari Energia Ambient'!C$29,'Escenari Energia Ambient'!C$14)+C102),MIN(MIN('Escenari Energia Ambient'!C$12*'Escenari Energia Ambient'!C$31,'Escenari Energia Ambient'!C$30)*'Escenari Energia Ambient'!C$32,'Escenari Energia Ambient'!C$14+$A102*'Escenari Energia Ambient'!C$13))</f>
        <v>1000</v>
      </c>
      <c r="P102" s="21">
        <f>IF(D102=0,(MIN(MIN('Escenari Energia Ambient'!D$12*'Escenari Energia Ambient'!D$28,'Escenari Energia Ambient'!D$27)*'Escenari Energia Ambient'!D$29,'Escenari Energia Ambient'!D$14)+D102),MIN(MIN('Escenari Energia Ambient'!D$12*'Escenari Energia Ambient'!D$31,'Escenari Energia Ambient'!D$30)*'Escenari Energia Ambient'!D$32,'Escenari Energia Ambient'!D$14+$A102*'Escenari Energia Ambient'!D$13))</f>
        <v>24000</v>
      </c>
      <c r="Q102" s="4">
        <f>N102/('Escenari Energia Ambient'!B$13*$A102*1000+'Escenari Energia Ambient'!B$14)</f>
        <v>1.4909036242624685E-2</v>
      </c>
      <c r="R102" s="4">
        <f>O102/('Escenari Energia Ambient'!C$13*$A102*1000+'Escenari Energia Ambient'!C$14)</f>
        <v>1.5200317382626947E-2</v>
      </c>
      <c r="S102" s="80">
        <f>P102/('Escenari Energia Ambient'!D$13*$A102*1000+'Escenari Energia Ambient'!D$14)</f>
        <v>0.22018348623853212</v>
      </c>
    </row>
    <row r="103" spans="1:19">
      <c r="A103" s="63">
        <f t="shared" si="2"/>
        <v>49.5</v>
      </c>
      <c r="B103" s="81">
        <f>IF($A103&lt;1,0,MIN(MIN('Escenari Energia Ambient'!B$12*'Escenari Energia Ambient'!B$18,'Escenari Energia Ambient'!B$17)*'Escenari Energia Ambient'!B$19,$A103*'Escenari Energia Ambient'!B$13*1000))</f>
        <v>560</v>
      </c>
      <c r="C103" s="59">
        <f>IF($A103&lt;0,0,MIN(MIN('Escenari Energia Ambient'!C$12*'Escenari Energia Ambient'!C$18,'Escenari Energia Ambient'!C$17)*'Escenari Energia Ambient'!C$19,$A103*'Escenari Energia Ambient'!C$13*1000))</f>
        <v>1000</v>
      </c>
      <c r="D103" s="59">
        <f>IF($A103&lt;1,0,MIN(MIN('Escenari Energia Ambient'!D$12*'Escenari Energia Ambient'!D$18,'Escenari Energia Ambient'!D$17)*'Escenari Energia Ambient'!D$19,$A103*'Escenari Energia Ambient'!D$13*1000))</f>
        <v>12000</v>
      </c>
      <c r="E103" s="60">
        <f>B103/('Escenari Energia Ambient'!B$13*$A103*1000)</f>
        <v>7.5420875420875418E-3</v>
      </c>
      <c r="F103" s="60">
        <f>C103/('Escenari Energia Ambient'!C$13*$A103*1000)</f>
        <v>1.6835016835016835E-2</v>
      </c>
      <c r="G103" s="61">
        <f>D103/('Escenari Energia Ambient'!D$13*$A103*1000)</f>
        <v>0.24242424242424243</v>
      </c>
      <c r="H103" s="20">
        <f>IF($A103&lt;1,0,MIN(MIN('Escenari Energia Ambient'!B$12*'Escenari Energia Ambient'!B$23,'Escenari Energia Ambient'!B$22)*'Escenari Energia Ambient'!B$24,$A103*'Escenari Energia Ambient'!B$13*1000))</f>
        <v>1400</v>
      </c>
      <c r="I103" s="21">
        <f>IF($A103&lt;0,0,MIN(MIN('Escenari Energia Ambient'!C$12*'Escenari Energia Ambient'!C$23,'Escenari Energia Ambient'!C$22)*'Escenari Energia Ambient'!C$24,$A103*'Escenari Energia Ambient'!C$13*1000))</f>
        <v>1000</v>
      </c>
      <c r="J103" s="21">
        <f>IF($A103&lt;1,0,MIN(MIN('Escenari Energia Ambient'!D$12*'Escenari Energia Ambient'!D$23,'Escenari Energia Ambient'!D$22)*'Escenari Energia Ambient'!D$24,$A103*'Escenari Energia Ambient'!D$13*1000))</f>
        <v>20000</v>
      </c>
      <c r="K103" s="4">
        <f>H103/('Escenari Energia Ambient'!B$13*$A103*1000)</f>
        <v>1.8855218855218854E-2</v>
      </c>
      <c r="L103" s="4">
        <f>I103/('Escenari Energia Ambient'!C$13*$A103*1000)</f>
        <v>1.6835016835016835E-2</v>
      </c>
      <c r="M103" s="17">
        <f>J103/('Escenari Energia Ambient'!D$13*$A103*1000)</f>
        <v>0.40404040404040403</v>
      </c>
      <c r="N103" s="20">
        <f>IF(B103=0,(MIN(MIN('Escenari Energia Ambient'!B$12*'Escenari Energia Ambient'!B$28,'Escenari Energia Ambient'!B$27)*'Escenari Energia Ambient'!B$29,'Escenari Energia Ambient'!B$14)+B103),MIN(MIN('Escenari Energia Ambient'!B$12*'Escenari Energia Ambient'!B$31,'Escenari Energia Ambient'!B$30)*'Escenari Energia Ambient'!B$32,'Escenari Energia Ambient'!B$14+$A103*'Escenari Energia Ambient'!B$13))</f>
        <v>1200</v>
      </c>
      <c r="O103" s="21">
        <f>IF(C103=0,(MIN(MIN('Escenari Energia Ambient'!C$12*'Escenari Energia Ambient'!C$28,'Escenari Energia Ambient'!C$27)*'Escenari Energia Ambient'!C$29,'Escenari Energia Ambient'!C$14)+C103),MIN(MIN('Escenari Energia Ambient'!C$12*'Escenari Energia Ambient'!C$31,'Escenari Energia Ambient'!C$30)*'Escenari Energia Ambient'!C$32,'Escenari Energia Ambient'!C$14+$A103*'Escenari Energia Ambient'!C$13))</f>
        <v>1000</v>
      </c>
      <c r="P103" s="21">
        <f>IF(D103=0,(MIN(MIN('Escenari Energia Ambient'!D$12*'Escenari Energia Ambient'!D$28,'Escenari Energia Ambient'!D$27)*'Escenari Energia Ambient'!D$29,'Escenari Energia Ambient'!D$14)+D103),MIN(MIN('Escenari Energia Ambient'!D$12*'Escenari Energia Ambient'!D$31,'Escenari Energia Ambient'!D$30)*'Escenari Energia Ambient'!D$32,'Escenari Energia Ambient'!D$14+$A103*'Escenari Energia Ambient'!D$13))</f>
        <v>24000</v>
      </c>
      <c r="Q103" s="4">
        <f>N103/('Escenari Energia Ambient'!B$13*$A103*1000+'Escenari Energia Ambient'!B$14)</f>
        <v>1.4771394210352038E-2</v>
      </c>
      <c r="R103" s="4">
        <f>O103/('Escenari Energia Ambient'!C$13*$A103*1000+'Escenari Energia Ambient'!C$14)</f>
        <v>1.5062940496866154E-2</v>
      </c>
      <c r="S103" s="80">
        <f>P103/('Escenari Energia Ambient'!D$13*$A103*1000+'Escenari Energia Ambient'!D$14)</f>
        <v>0.21917808219178081</v>
      </c>
    </row>
    <row r="104" spans="1:19" ht="15" thickBot="1">
      <c r="A104" s="66">
        <f t="shared" si="2"/>
        <v>50</v>
      </c>
      <c r="B104" s="82">
        <f>IF($A104&lt;1,0,MIN(MIN('Escenari Energia Ambient'!B$12*'Escenari Energia Ambient'!B$18,'Escenari Energia Ambient'!B$17)*'Escenari Energia Ambient'!B$19,$A104*'Escenari Energia Ambient'!B$13*1000))</f>
        <v>560</v>
      </c>
      <c r="C104" s="83">
        <f>IF($A104&lt;0,0,MIN(MIN('Escenari Energia Ambient'!C$12*'Escenari Energia Ambient'!C$18,'Escenari Energia Ambient'!C$17)*'Escenari Energia Ambient'!C$19,$A104*'Escenari Energia Ambient'!C$13*1000))</f>
        <v>1000</v>
      </c>
      <c r="D104" s="83">
        <f>IF($A104&lt;1,0,MIN(MIN('Escenari Energia Ambient'!D$12*'Escenari Energia Ambient'!D$18,'Escenari Energia Ambient'!D$17)*'Escenari Energia Ambient'!D$19,$A104*'Escenari Energia Ambient'!D$13*1000))</f>
        <v>12000</v>
      </c>
      <c r="E104" s="84">
        <f>B104/('Escenari Energia Ambient'!B$13*$A104*1000)</f>
        <v>7.4666666666666666E-3</v>
      </c>
      <c r="F104" s="84">
        <f>C104/('Escenari Energia Ambient'!C$13*$A104*1000)</f>
        <v>1.6666666666666666E-2</v>
      </c>
      <c r="G104" s="85">
        <f>D104/('Escenari Energia Ambient'!D$13*$A104*1000)</f>
        <v>0.24</v>
      </c>
      <c r="H104" s="86">
        <f>IF($A104&lt;1,0,MIN(MIN('Escenari Energia Ambient'!B$12*'Escenari Energia Ambient'!B$23,'Escenari Energia Ambient'!B$22)*'Escenari Energia Ambient'!B$24,$A104*'Escenari Energia Ambient'!B$13*1000))</f>
        <v>1400</v>
      </c>
      <c r="I104" s="87">
        <f>IF($A104&lt;0,0,MIN(MIN('Escenari Energia Ambient'!C$12*'Escenari Energia Ambient'!C$23,'Escenari Energia Ambient'!C$22)*'Escenari Energia Ambient'!C$24,$A104*'Escenari Energia Ambient'!C$13*1000))</f>
        <v>1000</v>
      </c>
      <c r="J104" s="87">
        <f>IF($A104&lt;1,0,MIN(MIN('Escenari Energia Ambient'!D$12*'Escenari Energia Ambient'!D$23,'Escenari Energia Ambient'!D$22)*'Escenari Energia Ambient'!D$24,$A104*'Escenari Energia Ambient'!D$13*1000))</f>
        <v>20000</v>
      </c>
      <c r="K104" s="88">
        <f>H104/('Escenari Energia Ambient'!B$13*$A104*1000)</f>
        <v>1.8666666666666668E-2</v>
      </c>
      <c r="L104" s="88">
        <f>I104/('Escenari Energia Ambient'!C$13*$A104*1000)</f>
        <v>1.6666666666666666E-2</v>
      </c>
      <c r="M104" s="89">
        <f>J104/('Escenari Energia Ambient'!D$13*$A104*1000)</f>
        <v>0.4</v>
      </c>
      <c r="N104" s="86">
        <f>IF(B104=0,(MIN(MIN('Escenari Energia Ambient'!B$12*'Escenari Energia Ambient'!B$28,'Escenari Energia Ambient'!B$27)*'Escenari Energia Ambient'!B$29,'Escenari Energia Ambient'!B$14)+B104),MIN(MIN('Escenari Energia Ambient'!B$12*'Escenari Energia Ambient'!B$31,'Escenari Energia Ambient'!B$30)*'Escenari Energia Ambient'!B$32,'Escenari Energia Ambient'!B$14+$A104*'Escenari Energia Ambient'!B$13))</f>
        <v>1200</v>
      </c>
      <c r="O104" s="87">
        <f>IF(C104=0,(MIN(MIN('Escenari Energia Ambient'!C$12*'Escenari Energia Ambient'!C$28,'Escenari Energia Ambient'!C$27)*'Escenari Energia Ambient'!C$29,'Escenari Energia Ambient'!C$14)+C104),MIN(MIN('Escenari Energia Ambient'!C$12*'Escenari Energia Ambient'!C$31,'Escenari Energia Ambient'!C$30)*'Escenari Energia Ambient'!C$32,'Escenari Energia Ambient'!C$14+$A104*'Escenari Energia Ambient'!C$13))</f>
        <v>1000</v>
      </c>
      <c r="P104" s="87">
        <f>IF(D104=0,(MIN(MIN('Escenari Energia Ambient'!D$12*'Escenari Energia Ambient'!D$28,'Escenari Energia Ambient'!D$27)*'Escenari Energia Ambient'!D$29,'Escenari Energia Ambient'!D$14)+D104),MIN(MIN('Escenari Energia Ambient'!D$12*'Escenari Energia Ambient'!D$31,'Escenari Energia Ambient'!D$30)*'Escenari Energia Ambient'!D$32,'Escenari Energia Ambient'!D$14+$A104*'Escenari Energia Ambient'!D$13))</f>
        <v>24000</v>
      </c>
      <c r="Q104" s="88">
        <f>N104/('Escenari Energia Ambient'!B$13*$A104*1000+'Escenari Energia Ambient'!B$14)</f>
        <v>1.4636270385580345E-2</v>
      </c>
      <c r="R104" s="88">
        <f>O104/('Escenari Energia Ambient'!C$13*$A104*1000+'Escenari Energia Ambient'!C$14)</f>
        <v>1.4928024529729906E-2</v>
      </c>
      <c r="S104" s="90">
        <f>P104/('Escenari Energia Ambient'!D$13*$A104*1000+'Escenari Energia Ambient'!D$14)</f>
        <v>0.21818181818181817</v>
      </c>
    </row>
    <row r="105" spans="1:19" ht="15" thickTop="1"/>
  </sheetData>
  <mergeCells count="9">
    <mergeCell ref="B1:G1"/>
    <mergeCell ref="H1:M1"/>
    <mergeCell ref="N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7</vt:i4>
      </vt:variant>
    </vt:vector>
  </HeadingPairs>
  <TitlesOfParts>
    <vt:vector size="7" baseType="lpstr">
      <vt:lpstr>Introducció</vt:lpstr>
      <vt:lpstr>Escenari 1</vt:lpstr>
      <vt:lpstr>Escenari 2</vt:lpstr>
      <vt:lpstr>Escenari 3</vt:lpstr>
      <vt:lpstr>Escenari X</vt:lpstr>
      <vt:lpstr>Escenari Energia Ambient</vt:lpstr>
      <vt:lpstr>Dades Energia Ambient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Borja Olives</dc:creator>
  <cp:lastModifiedBy>COLL GELABERT, ENRIC</cp:lastModifiedBy>
  <dcterms:created xsi:type="dcterms:W3CDTF">2026-05-20T15:06:41Z</dcterms:created>
  <dcterms:modified xsi:type="dcterms:W3CDTF">2026-09-27T16:31:30Z</dcterms:modified>
</cp:coreProperties>
</file>